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90" windowHeight="11775"/>
  </bookViews>
  <sheets>
    <sheet name="项目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<sst xmlns="http://schemas.openxmlformats.org/spreadsheetml/2006/main" count="585" uniqueCount="259">
  <si>
    <t>2021年度葛店镇项目支出预算表</t>
  </si>
  <si>
    <t>表九</t>
  </si>
  <si>
    <t>单位：元</t>
  </si>
  <si>
    <t>科目编码</t>
  </si>
  <si>
    <t>功能科目名称</t>
  </si>
  <si>
    <t>单位代码</t>
  </si>
  <si>
    <t>项目名称(科目)</t>
  </si>
  <si>
    <t>是否政府采购</t>
  </si>
  <si>
    <t>合   计</t>
  </si>
  <si>
    <t>财政拨款（补助）</t>
  </si>
  <si>
    <t>事业单位经营收入</t>
  </si>
  <si>
    <t>上年专项结转</t>
  </si>
  <si>
    <t>上级补助收入</t>
  </si>
  <si>
    <t>下级上缴收入</t>
  </si>
  <si>
    <t>其他自有资金</t>
  </si>
  <si>
    <t>类</t>
  </si>
  <si>
    <t>款</t>
  </si>
  <si>
    <t>小    计</t>
  </si>
  <si>
    <t>经费拨款               （补助）</t>
  </si>
  <si>
    <t>纳入预算管理的非税收入安排的拨款</t>
  </si>
  <si>
    <t>纳入预算管理的政府性基金</t>
  </si>
  <si>
    <t>**</t>
  </si>
  <si>
    <t>024</t>
  </si>
  <si>
    <t>葛店镇合计</t>
  </si>
  <si>
    <t xml:space="preserve">  024001</t>
  </si>
  <si>
    <t xml:space="preserve">    葛店财政所经费</t>
  </si>
  <si>
    <t xml:space="preserve">      其他业务类专项支出</t>
  </si>
  <si>
    <t xml:space="preserve">    财政事务</t>
  </si>
  <si>
    <t xml:space="preserve">    024001</t>
  </si>
  <si>
    <t xml:space="preserve">    1. 村级 账务会计代理</t>
  </si>
  <si>
    <t>是</t>
  </si>
  <si>
    <t xml:space="preserve">    2.村“ 三资”监管运行经费（培训费、档案费、印刷费）及产权改革</t>
  </si>
  <si>
    <t xml:space="preserve"> 3.政务公开、强农惠农、发放农民负担卡、基层财政法治建设</t>
  </si>
  <si>
    <t>否</t>
  </si>
  <si>
    <t xml:space="preserve">     4. 财政运行</t>
  </si>
  <si>
    <t xml:space="preserve">  024002</t>
  </si>
  <si>
    <t xml:space="preserve">    葛店政府</t>
  </si>
  <si>
    <t xml:space="preserve">    政府办公厅(室)及相关机构事务</t>
  </si>
  <si>
    <t xml:space="preserve">    024002</t>
  </si>
  <si>
    <t>1、信访维稳费用（政府）</t>
  </si>
  <si>
    <t>2、综治维稳费用</t>
  </si>
  <si>
    <t>3、武装经费</t>
  </si>
  <si>
    <t>4、卫计科经费</t>
  </si>
  <si>
    <t>5.妇联经费</t>
  </si>
  <si>
    <t>6、人大</t>
  </si>
  <si>
    <t>7、聘用人员工资、五险、、工会经费</t>
  </si>
  <si>
    <t>8、村干部工资、绩效</t>
  </si>
  <si>
    <t>9、体检费用</t>
  </si>
  <si>
    <t>10、政府人员工作餐费用</t>
  </si>
  <si>
    <t>12、戒毒中心费用</t>
  </si>
  <si>
    <t>13、经贸中心退休人员工资</t>
  </si>
  <si>
    <t>1、信访维稳费用（村级）</t>
  </si>
  <si>
    <t>其他共产党事务支出（其他共产党事务支出）</t>
  </si>
  <si>
    <t>2、组织</t>
  </si>
  <si>
    <t>其他文化和旅游支出</t>
  </si>
  <si>
    <t>3、文明创建</t>
  </si>
  <si>
    <t xml:space="preserve">    城乡社区管理事务</t>
  </si>
  <si>
    <t>4、社区管理事务</t>
  </si>
  <si>
    <t>5、退休老干支部工作经费</t>
  </si>
  <si>
    <t>其他城乡社区管理事务支出</t>
  </si>
  <si>
    <t>6、卫生室建设</t>
  </si>
  <si>
    <t xml:space="preserve">    农业农村</t>
  </si>
  <si>
    <t>7、农业</t>
  </si>
  <si>
    <t>农村综合改革</t>
  </si>
  <si>
    <t>8、以钱养事资金</t>
  </si>
  <si>
    <t>9、法治宣传、人民调解、法律援助、社区矫正经费</t>
  </si>
  <si>
    <t>10、村级各项目支出</t>
  </si>
  <si>
    <t xml:space="preserve">    其他农林水支出</t>
  </si>
  <si>
    <t>11、基层阵地建设</t>
  </si>
  <si>
    <t>12、耕力地补贴</t>
  </si>
  <si>
    <t xml:space="preserve">    水利</t>
  </si>
  <si>
    <t>13、垱网湖、曹家湖土地租金</t>
  </si>
  <si>
    <t>14、土地费保本付息（2020年-2021年）</t>
  </si>
  <si>
    <t>15、审计代理（换届选举）</t>
  </si>
  <si>
    <t xml:space="preserve">    应急管理事务</t>
  </si>
  <si>
    <t>16、应急管理（突发事件应急费用）</t>
  </si>
  <si>
    <t xml:space="preserve">  024003</t>
  </si>
  <si>
    <t xml:space="preserve">    扶贫办</t>
  </si>
  <si>
    <t>购置类</t>
  </si>
  <si>
    <t xml:space="preserve">    扶贫</t>
  </si>
  <si>
    <t>专项（电脑、办公耗材经费等）</t>
  </si>
  <si>
    <t xml:space="preserve">    024003</t>
  </si>
  <si>
    <t>办公经费（硒鼓、墨盒、打印纸）</t>
  </si>
  <si>
    <t>业务费</t>
  </si>
  <si>
    <t>雨露计划补助金</t>
  </si>
  <si>
    <t>葛店中心学校精准扶贫补助</t>
  </si>
  <si>
    <t>葛店高中教育扶贫补助</t>
  </si>
  <si>
    <t>健康扶贫</t>
  </si>
  <si>
    <t>小额信贷贴息</t>
  </si>
  <si>
    <t>16--59岁贫困人口养老保险</t>
  </si>
  <si>
    <t>就业培训及吸纳就业补贴</t>
  </si>
  <si>
    <t>县域对口帮扶资金</t>
  </si>
  <si>
    <t>生态文明公益岗</t>
  </si>
  <si>
    <t>村级扶贫资金</t>
  </si>
  <si>
    <t xml:space="preserve">  024004</t>
  </si>
  <si>
    <t xml:space="preserve">    中心学校</t>
  </si>
  <si>
    <t xml:space="preserve">      基本建设及工程类</t>
  </si>
  <si>
    <t xml:space="preserve">    普通教育</t>
  </si>
  <si>
    <t xml:space="preserve">    024004</t>
  </si>
  <si>
    <t>1、陶塘小学配套设施</t>
  </si>
  <si>
    <t>2、庙湾小学配套设施</t>
  </si>
  <si>
    <t>3、五所幼儿园配套设施</t>
  </si>
  <si>
    <t>中心幼儿园公用经费</t>
  </si>
  <si>
    <t>小学公用经费</t>
  </si>
  <si>
    <t>中学公用经费</t>
  </si>
  <si>
    <t>小学守校费</t>
  </si>
  <si>
    <t>中学守校费</t>
  </si>
  <si>
    <t>三王小学少年宫</t>
  </si>
  <si>
    <t>中考费用</t>
  </si>
  <si>
    <t>中心幼儿园临聘教师</t>
  </si>
  <si>
    <t>小学临聘教师</t>
  </si>
  <si>
    <t>中学临聘教师</t>
  </si>
  <si>
    <t>小学文明创建</t>
  </si>
  <si>
    <t>中学文明创建</t>
  </si>
  <si>
    <t>小学教职工病产假</t>
  </si>
  <si>
    <t>中学教职工病产假</t>
  </si>
  <si>
    <t>小学校车费</t>
  </si>
  <si>
    <t>中学校车费</t>
  </si>
  <si>
    <t>中心幼儿园保安费</t>
  </si>
  <si>
    <t>小学保安费</t>
  </si>
  <si>
    <t>中学保安费</t>
  </si>
  <si>
    <t>幼儿园教师体检费</t>
  </si>
  <si>
    <t>小学教师体检费</t>
  </si>
  <si>
    <t>中学教师体检费</t>
  </si>
  <si>
    <t>小学少年活动经费</t>
  </si>
  <si>
    <t>中学青少年活动经费</t>
  </si>
  <si>
    <t>残疾人保证金</t>
  </si>
  <si>
    <t>庙湾小学学生午餐费用</t>
  </si>
  <si>
    <t>2020年平安校园监控平台</t>
  </si>
  <si>
    <t>2021年平安校园监控平台</t>
  </si>
  <si>
    <t>学前资助</t>
  </si>
  <si>
    <t>小学资助</t>
  </si>
  <si>
    <t>中学资助</t>
  </si>
  <si>
    <t>义务教育薄弱学校改造</t>
  </si>
  <si>
    <t>档案整理代理</t>
  </si>
  <si>
    <t>幼儿园报名费</t>
  </si>
  <si>
    <t>骨干教师补助</t>
  </si>
  <si>
    <t>小学学前班报名费</t>
  </si>
  <si>
    <t>防近视护眼灯</t>
  </si>
  <si>
    <t>普惠性幼儿园奖补资金</t>
  </si>
  <si>
    <t xml:space="preserve">  024005</t>
  </si>
  <si>
    <t xml:space="preserve">    葛店卫生院</t>
  </si>
  <si>
    <t xml:space="preserve">    公共卫生</t>
  </si>
  <si>
    <t xml:space="preserve">    024005</t>
  </si>
  <si>
    <t>1、基本公共卫生项目经费</t>
  </si>
  <si>
    <t xml:space="preserve">    基层医疗卫生机构</t>
  </si>
  <si>
    <t>2、基本药物补助（含村卫生室）</t>
  </si>
  <si>
    <t>3、村卫生室运行经费</t>
  </si>
  <si>
    <t>4、乡医工资</t>
  </si>
  <si>
    <t>5、退休乡医工资</t>
  </si>
  <si>
    <t>6、乡医养老保险</t>
  </si>
  <si>
    <t>7、重大公共卫生</t>
  </si>
  <si>
    <t>8、医疗骨干及引进人才</t>
  </si>
  <si>
    <t>15、健康证免费休检</t>
  </si>
  <si>
    <t xml:space="preserve">  024006</t>
  </si>
  <si>
    <t xml:space="preserve">    大湾卫生院</t>
  </si>
  <si>
    <t xml:space="preserve">    024006</t>
  </si>
  <si>
    <t>1、基本药物补助（含村卫生室）</t>
  </si>
  <si>
    <t>2、村卫生室运行经费</t>
  </si>
  <si>
    <t>3、乡医工资</t>
  </si>
  <si>
    <t>4、乡医养老保险</t>
  </si>
  <si>
    <t>5、医疗骨干及引进人才</t>
  </si>
  <si>
    <t xml:space="preserve">  024007</t>
  </si>
  <si>
    <t xml:space="preserve">    卫生监督所</t>
  </si>
  <si>
    <t xml:space="preserve">    024007</t>
  </si>
  <si>
    <t>1、房租费</t>
  </si>
  <si>
    <t>2、制服费</t>
  </si>
  <si>
    <t xml:space="preserve">  024008</t>
  </si>
  <si>
    <t>民政办</t>
  </si>
  <si>
    <t xml:space="preserve">    最低生活保障</t>
  </si>
  <si>
    <t xml:space="preserve">    024008</t>
  </si>
  <si>
    <t>农村低保（含春节慰问、电价补贴、价格补贴）</t>
  </si>
  <si>
    <t>城市低保（含春节慰问、电价补贴、价格补贴）</t>
  </si>
  <si>
    <t xml:space="preserve">    特困人员救助供养</t>
  </si>
  <si>
    <t>分散五保（含春节慰问、电价补贴、价格补贴）</t>
  </si>
  <si>
    <t>集中供养五保（含春节慰问、电价补贴、价格补贴）</t>
  </si>
  <si>
    <t>事实无人抚养儿童</t>
  </si>
  <si>
    <t xml:space="preserve">    临时救助</t>
  </si>
  <si>
    <t>临时救助</t>
  </si>
  <si>
    <t xml:space="preserve">    残疾人事业</t>
  </si>
  <si>
    <t>重度残疾人护理补贴、困难残疾人生活补贴</t>
  </si>
  <si>
    <t>残疾人机动车燃油补贴</t>
  </si>
  <si>
    <t>残疾人专职委员工资</t>
  </si>
  <si>
    <t>残疾人节日活动补贴</t>
  </si>
  <si>
    <t>残疾人自主创业扶持</t>
  </si>
  <si>
    <t>残疾人工作经费</t>
  </si>
  <si>
    <t>三代残疾证办理补贴经费</t>
  </si>
  <si>
    <t>苏柳英小组志愿组织活动经费</t>
  </si>
  <si>
    <t>残疾人培训经费</t>
  </si>
  <si>
    <t>“双百工程”和“技术能手”一次性补贴</t>
  </si>
  <si>
    <t>精准康复社区工作经费</t>
  </si>
  <si>
    <t>贫困精神病人服药补贴</t>
  </si>
  <si>
    <t>残疾儿童康复经费</t>
  </si>
  <si>
    <t>残疾人辅助器具采购</t>
  </si>
  <si>
    <t>残疾大学生救助、困难残疾家庭子女大学生救助</t>
  </si>
  <si>
    <t xml:space="preserve">    老龄卫生健康事务</t>
  </si>
  <si>
    <t>高龄补贴</t>
  </si>
  <si>
    <t>高龄春节慰问</t>
  </si>
  <si>
    <t>困难高龄补贴</t>
  </si>
  <si>
    <t>失能老年人补贴</t>
  </si>
  <si>
    <t xml:space="preserve">    其他社会保障和就业支出</t>
  </si>
  <si>
    <t>三留守困难救助</t>
  </si>
  <si>
    <t>农村临时救助（地方政策）</t>
  </si>
  <si>
    <t>隐消</t>
  </si>
  <si>
    <t xml:space="preserve">  024009</t>
  </si>
  <si>
    <t>文化站</t>
  </si>
  <si>
    <t xml:space="preserve">    文化和旅游</t>
  </si>
  <si>
    <t xml:space="preserve">    024009</t>
  </si>
  <si>
    <t>1、购复印纸（公用经费）</t>
  </si>
  <si>
    <t>2、会计服务（公用经费）</t>
  </si>
  <si>
    <t>1、文化站聘用人员工资及工会经费</t>
  </si>
  <si>
    <t>2、文化馆（站）免费开放</t>
  </si>
  <si>
    <t>3、村村响运行维护、光纤转换</t>
  </si>
  <si>
    <t>4、参加市、区、镇文体活动</t>
  </si>
  <si>
    <t>5、送戏下乡</t>
  </si>
  <si>
    <t>7、扶持文艺团体</t>
  </si>
  <si>
    <t>8、戏曲进校园</t>
  </si>
  <si>
    <t>9、文化市场管理</t>
  </si>
  <si>
    <t>10、全区文保单位安全巡查</t>
  </si>
  <si>
    <t>11、老放映员工资（1人）</t>
  </si>
  <si>
    <t xml:space="preserve">  024010</t>
  </si>
  <si>
    <t xml:space="preserve">    福利院</t>
  </si>
  <si>
    <t xml:space="preserve">    024010</t>
  </si>
  <si>
    <t>工资</t>
  </si>
  <si>
    <t>绩效工资</t>
  </si>
  <si>
    <t>社保</t>
  </si>
  <si>
    <t>临时人员工资</t>
  </si>
  <si>
    <t>代账费用</t>
  </si>
  <si>
    <t>电工工资</t>
  </si>
  <si>
    <t>公用经费</t>
  </si>
  <si>
    <t xml:space="preserve">  024011</t>
  </si>
  <si>
    <t xml:space="preserve">    计生服务中心</t>
  </si>
  <si>
    <t>建设及工程类</t>
  </si>
  <si>
    <t xml:space="preserve">    计划生育事务</t>
  </si>
  <si>
    <t xml:space="preserve">    024011</t>
  </si>
  <si>
    <t>办公室院内维修</t>
  </si>
  <si>
    <t>2、免费生育补助预计210人</t>
  </si>
  <si>
    <t>3、国家奖扶（专项）</t>
  </si>
  <si>
    <t>4、独生子女地方政策落实</t>
  </si>
  <si>
    <t>5、独生子女购买农合</t>
  </si>
  <si>
    <t>6、独生子女及特殊家庭保险</t>
  </si>
  <si>
    <t>7、区级婚、孕检</t>
  </si>
  <si>
    <t>10、慰问金</t>
  </si>
  <si>
    <t>11、食堂工作餐</t>
  </si>
  <si>
    <t>12、智慧计生平台手机</t>
  </si>
  <si>
    <t>13、计生办人员工资</t>
  </si>
  <si>
    <t>14、计生办人员工会经费、福利费</t>
  </si>
  <si>
    <t>15、计生办人员五险</t>
  </si>
  <si>
    <t>16、公用经费（15个人）,(购电脑2台及1台打印机）</t>
  </si>
  <si>
    <t xml:space="preserve">    024014</t>
  </si>
  <si>
    <t>医保办</t>
  </si>
  <si>
    <t xml:space="preserve">    医疗救助</t>
  </si>
  <si>
    <t>门诊重症定额救助</t>
  </si>
  <si>
    <t>特困供养常见病门诊
救助</t>
  </si>
  <si>
    <t>五类人群购买农合</t>
  </si>
  <si>
    <t>医疗救助医中、医后、
医后兜底</t>
  </si>
  <si>
    <t>重慢病专家评审劳务报酬</t>
  </si>
  <si>
    <t>财政对基本医疗保险基金的补助</t>
  </si>
  <si>
    <t>财政对城乡居民基本医疗保险基金的补助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</si>
</sst>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"/>
    <numFmt numFmtId="177" formatCode="0000"/>
    <numFmt numFmtId="178" formatCode="#,##0.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7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/>
    <xf numFmtId="177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178" fontId="4" fillId="0" borderId="0" xfId="0" applyNumberFormat="1" applyFont="1" applyFill="1" applyAlignment="1">
      <alignment horizontal="right" vertical="center"/>
    </xf>
    <xf numFmtId="177" fontId="4" fillId="0" borderId="1" xfId="0" applyNumberFormat="1" applyFont="1" applyFill="1" applyBorder="1" applyAlignment="1">
      <alignment horizontal="centerContinuous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5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4" fillId="0" borderId="5" xfId="0" applyNumberFormat="1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>
      <alignment vertic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5" fillId="0" borderId="1" xfId="50" applyFont="1" applyFill="1" applyBorder="1">
      <alignment vertical="center"/>
    </xf>
    <xf numFmtId="0" fontId="4" fillId="0" borderId="5" xfId="50" applyFont="1" applyFill="1" applyBorder="1" applyAlignment="1">
      <alignment horizontal="center"/>
    </xf>
    <xf numFmtId="0" fontId="4" fillId="0" borderId="1" xfId="50" applyFont="1" applyFill="1" applyBorder="1">
      <alignment vertical="center"/>
    </xf>
    <xf numFmtId="0" fontId="4" fillId="0" borderId="1" xfId="51" applyFont="1" applyFill="1" applyBorder="1" applyAlignment="1">
      <alignment horizontal="center"/>
    </xf>
    <xf numFmtId="0" fontId="4" fillId="0" borderId="3" xfId="50" applyFont="1" applyFill="1" applyBorder="1" applyAlignment="1">
      <alignment horizontal="center"/>
    </xf>
    <xf numFmtId="0" fontId="1" fillId="0" borderId="1" xfId="0" applyFont="1" applyFill="1" applyBorder="1">
      <alignment vertical="center"/>
    </xf>
    <xf numFmtId="0" fontId="7" fillId="2" borderId="1" xfId="0" applyFont="1" applyFill="1" applyBorder="1">
      <alignment vertical="center"/>
    </xf>
    <xf numFmtId="0" fontId="1" fillId="0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0 36" xfId="49"/>
    <cellStyle name="常规 58 5" xfId="50"/>
    <cellStyle name="常规 58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6"/>
  <sheetViews>
    <sheetView tabSelected="1" zoomScaleSheetLayoutView="60" workbookViewId="0">
      <selection activeCell="E11" sqref="E11"/>
    </sheetView>
  </sheetViews>
  <sheetFormatPr defaultColWidth="8.88333333333333" defaultRowHeight="13.5"/>
  <cols>
    <col min="1" max="1" width="4.75" style="1" customWidth="1"/>
    <col min="2" max="2" width="7.875" style="1" customWidth="1"/>
    <col min="3" max="3" width="21.75" style="1" customWidth="1"/>
    <col min="4" max="4" width="9" style="1"/>
    <col min="5" max="5" width="32.375" style="1" customWidth="1"/>
    <col min="6" max="6" width="4.875" style="1" customWidth="1"/>
    <col min="7" max="7" width="24.25" style="1" customWidth="1"/>
    <col min="8" max="8" width="19" style="1" customWidth="1"/>
    <col min="9" max="9" width="15.75" style="1" customWidth="1"/>
    <col min="10" max="10" width="10.625" style="1" customWidth="1"/>
    <col min="11" max="11" width="9" style="1" customWidth="1"/>
    <col min="12" max="12" width="14.25" style="1" customWidth="1"/>
    <col min="13" max="13" width="4.375" style="1" customWidth="1"/>
    <col min="14" max="14" width="14.5" style="1" customWidth="1"/>
    <col min="15" max="15" width="5.25" style="1" customWidth="1"/>
    <col min="16" max="16" width="5" style="1" customWidth="1"/>
    <col min="17" max="17" width="11.25" style="1" customWidth="1"/>
    <col min="18" max="32" width="9" style="1"/>
    <col min="33" max="16384" width="8.88333333333333" style="1"/>
  </cols>
  <sheetData>
    <row r="1" ht="27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>
      <c r="A2" s="3" t="s">
        <v>1</v>
      </c>
      <c r="B2" s="4"/>
      <c r="C2" s="4"/>
      <c r="D2" s="4"/>
      <c r="E2" s="5"/>
      <c r="F2" s="5"/>
      <c r="G2" s="6"/>
      <c r="H2" s="6"/>
      <c r="I2" s="6"/>
      <c r="J2" s="6"/>
      <c r="K2" s="6"/>
      <c r="L2" s="6"/>
      <c r="M2" s="36"/>
      <c r="N2" s="36"/>
      <c r="O2" s="36"/>
      <c r="P2" s="6" t="s">
        <v>2</v>
      </c>
    </row>
    <row r="3" spans="1:16">
      <c r="A3" s="7" t="s">
        <v>3</v>
      </c>
      <c r="B3" s="7"/>
      <c r="C3" s="8" t="s">
        <v>4</v>
      </c>
      <c r="D3" s="8" t="s">
        <v>5</v>
      </c>
      <c r="E3" s="9" t="s">
        <v>6</v>
      </c>
      <c r="F3" s="10" t="s">
        <v>7</v>
      </c>
      <c r="G3" s="11" t="s">
        <v>8</v>
      </c>
      <c r="H3" s="10" t="s">
        <v>9</v>
      </c>
      <c r="I3" s="10"/>
      <c r="J3" s="10"/>
      <c r="K3" s="37"/>
      <c r="L3" s="38" t="s">
        <v>10</v>
      </c>
      <c r="M3" s="10" t="s">
        <v>11</v>
      </c>
      <c r="N3" s="10" t="s">
        <v>12</v>
      </c>
      <c r="O3" s="10" t="s">
        <v>13</v>
      </c>
      <c r="P3" s="10" t="s">
        <v>14</v>
      </c>
    </row>
    <row r="4" spans="1:16">
      <c r="A4" s="12" t="s">
        <v>15</v>
      </c>
      <c r="B4" s="8" t="s">
        <v>16</v>
      </c>
      <c r="C4" s="8"/>
      <c r="D4" s="8"/>
      <c r="E4" s="9"/>
      <c r="F4" s="10"/>
      <c r="G4" s="13"/>
      <c r="H4" s="14" t="s">
        <v>17</v>
      </c>
      <c r="I4" s="14" t="s">
        <v>18</v>
      </c>
      <c r="J4" s="39" t="s">
        <v>19</v>
      </c>
      <c r="K4" s="10" t="s">
        <v>20</v>
      </c>
      <c r="L4" s="38"/>
      <c r="M4" s="10"/>
      <c r="N4" s="10"/>
      <c r="O4" s="10"/>
      <c r="P4" s="10"/>
    </row>
    <row r="5" spans="1:16">
      <c r="A5" s="12"/>
      <c r="B5" s="8"/>
      <c r="C5" s="8"/>
      <c r="D5" s="8"/>
      <c r="E5" s="9"/>
      <c r="F5" s="10"/>
      <c r="G5" s="13"/>
      <c r="H5" s="10"/>
      <c r="I5" s="10"/>
      <c r="J5" s="40"/>
      <c r="K5" s="10"/>
      <c r="L5" s="38"/>
      <c r="M5" s="10"/>
      <c r="N5" s="37"/>
      <c r="O5" s="37"/>
      <c r="P5" s="37"/>
    </row>
    <row r="6" spans="1:16">
      <c r="A6" s="15" t="s">
        <v>21</v>
      </c>
      <c r="B6" s="16" t="s">
        <v>21</v>
      </c>
      <c r="C6" s="16" t="s">
        <v>21</v>
      </c>
      <c r="D6" s="16" t="s">
        <v>21</v>
      </c>
      <c r="E6" s="17" t="s">
        <v>21</v>
      </c>
      <c r="F6" s="17" t="s">
        <v>21</v>
      </c>
      <c r="G6" s="17">
        <v>1</v>
      </c>
      <c r="H6" s="17">
        <v>2</v>
      </c>
      <c r="I6" s="17">
        <v>3</v>
      </c>
      <c r="J6" s="17">
        <v>4</v>
      </c>
      <c r="K6" s="41">
        <v>5</v>
      </c>
      <c r="L6" s="17">
        <v>6</v>
      </c>
      <c r="M6" s="17">
        <v>7</v>
      </c>
      <c r="N6" s="17">
        <v>8</v>
      </c>
      <c r="O6" s="17">
        <v>9</v>
      </c>
      <c r="P6" s="17">
        <v>10</v>
      </c>
    </row>
    <row r="7" spans="1:16">
      <c r="A7" s="18"/>
      <c r="B7" s="18"/>
      <c r="C7" s="19"/>
      <c r="D7" s="20" t="s">
        <v>22</v>
      </c>
      <c r="E7" s="21" t="s">
        <v>23</v>
      </c>
      <c r="F7" s="22"/>
      <c r="G7" s="23">
        <f t="shared" ref="G7:I7" si="0">G8+G14+G44+G61+G105+G116+G123+G127+G157+G172+G181+G198+G205</f>
        <v>150446538.88</v>
      </c>
      <c r="H7" s="23">
        <f t="shared" si="0"/>
        <v>115371644.88</v>
      </c>
      <c r="I7" s="23">
        <f t="shared" si="0"/>
        <v>115371644.88</v>
      </c>
      <c r="J7" s="23"/>
      <c r="K7" s="23">
        <f>K8+K14+K44+K61+K105+K116+K123+K127+K157+K172+K181+K198</f>
        <v>0</v>
      </c>
      <c r="L7" s="23">
        <f>L8+L14+L44+L61+L105+L116+L123+L127+L157+L172+L181+L198+L205</f>
        <v>3850000</v>
      </c>
      <c r="M7" s="23"/>
      <c r="N7" s="23">
        <f>N8+N14+N44+N61+N105+N116+N123+N127+N157+N172+N181+N198+N205</f>
        <v>31224894</v>
      </c>
      <c r="O7" s="42"/>
      <c r="P7" s="43"/>
    </row>
    <row r="8" spans="1:16">
      <c r="A8" s="18"/>
      <c r="B8" s="18"/>
      <c r="C8" s="19"/>
      <c r="D8" s="20" t="s">
        <v>24</v>
      </c>
      <c r="E8" s="24" t="s">
        <v>25</v>
      </c>
      <c r="F8" s="22"/>
      <c r="G8" s="23">
        <f t="shared" ref="G8:I8" si="1">SUM(G9)</f>
        <v>820088</v>
      </c>
      <c r="H8" s="23">
        <f t="shared" si="1"/>
        <v>820088</v>
      </c>
      <c r="I8" s="23">
        <f t="shared" si="1"/>
        <v>820088</v>
      </c>
      <c r="J8" s="26"/>
      <c r="K8" s="26"/>
      <c r="L8" s="26"/>
      <c r="M8" s="26"/>
      <c r="N8" s="26"/>
      <c r="O8" s="42"/>
      <c r="P8" s="43"/>
    </row>
    <row r="9" spans="1:16">
      <c r="A9" s="18"/>
      <c r="B9" s="18"/>
      <c r="C9" s="19"/>
      <c r="D9" s="20"/>
      <c r="E9" s="21" t="s">
        <v>26</v>
      </c>
      <c r="F9" s="22"/>
      <c r="G9" s="23">
        <f t="shared" ref="G9:I9" si="2">SUM(G10:G13)</f>
        <v>820088</v>
      </c>
      <c r="H9" s="23">
        <f t="shared" si="2"/>
        <v>820088</v>
      </c>
      <c r="I9" s="23">
        <f t="shared" si="2"/>
        <v>820088</v>
      </c>
      <c r="J9" s="26"/>
      <c r="K9" s="26"/>
      <c r="L9" s="26"/>
      <c r="M9" s="26"/>
      <c r="N9" s="26"/>
      <c r="O9" s="42"/>
      <c r="P9" s="43"/>
    </row>
    <row r="10" ht="24" spans="1:16">
      <c r="A10" s="18" t="str">
        <f t="shared" ref="A10:A73" si="3">LEFT(B10,3)</f>
        <v>201</v>
      </c>
      <c r="B10" s="18">
        <v>20106</v>
      </c>
      <c r="C10" s="19" t="s">
        <v>27</v>
      </c>
      <c r="D10" s="20" t="s">
        <v>28</v>
      </c>
      <c r="E10" s="25" t="s">
        <v>29</v>
      </c>
      <c r="F10" s="22" t="s">
        <v>30</v>
      </c>
      <c r="G10" s="26">
        <f t="shared" ref="G10:G13" si="4">H10+L10+M10+N10</f>
        <v>500000</v>
      </c>
      <c r="H10" s="26">
        <f t="shared" ref="H10:H13" si="5">I10+J10+K10</f>
        <v>500000</v>
      </c>
      <c r="I10" s="26">
        <v>500000</v>
      </c>
      <c r="J10" s="26"/>
      <c r="K10" s="26"/>
      <c r="L10" s="26"/>
      <c r="M10" s="26"/>
      <c r="N10" s="26"/>
      <c r="O10" s="42"/>
      <c r="P10" s="43"/>
    </row>
    <row r="11" ht="24" spans="1:16">
      <c r="A11" s="18" t="str">
        <f t="shared" si="3"/>
        <v>201</v>
      </c>
      <c r="B11" s="18">
        <v>20106</v>
      </c>
      <c r="C11" s="19" t="s">
        <v>27</v>
      </c>
      <c r="D11" s="20" t="s">
        <v>28</v>
      </c>
      <c r="E11" s="25" t="s">
        <v>31</v>
      </c>
      <c r="F11" s="22" t="s">
        <v>30</v>
      </c>
      <c r="G11" s="26">
        <f t="shared" si="4"/>
        <v>96800</v>
      </c>
      <c r="H11" s="26">
        <f t="shared" si="5"/>
        <v>96800</v>
      </c>
      <c r="I11" s="26">
        <v>96800</v>
      </c>
      <c r="J11" s="26"/>
      <c r="K11" s="26"/>
      <c r="L11" s="26"/>
      <c r="M11" s="26"/>
      <c r="N11" s="26"/>
      <c r="O11" s="42"/>
      <c r="P11" s="43"/>
    </row>
    <row r="12" ht="24" spans="1:16">
      <c r="A12" s="18" t="str">
        <f t="shared" si="3"/>
        <v>201</v>
      </c>
      <c r="B12" s="18">
        <v>20106</v>
      </c>
      <c r="C12" s="19" t="s">
        <v>27</v>
      </c>
      <c r="D12" s="20" t="s">
        <v>28</v>
      </c>
      <c r="E12" s="25" t="s">
        <v>32</v>
      </c>
      <c r="F12" s="22" t="s">
        <v>33</v>
      </c>
      <c r="G12" s="26">
        <f t="shared" si="4"/>
        <v>80000</v>
      </c>
      <c r="H12" s="26">
        <f t="shared" si="5"/>
        <v>80000</v>
      </c>
      <c r="I12" s="26">
        <v>80000</v>
      </c>
      <c r="J12" s="26"/>
      <c r="K12" s="26"/>
      <c r="L12" s="26"/>
      <c r="M12" s="26"/>
      <c r="N12" s="26"/>
      <c r="O12" s="42"/>
      <c r="P12" s="43"/>
    </row>
    <row r="13" ht="24" spans="1:16">
      <c r="A13" s="18" t="str">
        <f t="shared" si="3"/>
        <v>201</v>
      </c>
      <c r="B13" s="18">
        <v>20106</v>
      </c>
      <c r="C13" s="19" t="s">
        <v>27</v>
      </c>
      <c r="D13" s="20" t="s">
        <v>28</v>
      </c>
      <c r="E13" s="25" t="s">
        <v>34</v>
      </c>
      <c r="F13" s="22" t="s">
        <v>30</v>
      </c>
      <c r="G13" s="26">
        <f t="shared" si="4"/>
        <v>143288</v>
      </c>
      <c r="H13" s="26">
        <f t="shared" si="5"/>
        <v>143288</v>
      </c>
      <c r="I13" s="26">
        <v>143288</v>
      </c>
      <c r="J13" s="26"/>
      <c r="K13" s="26"/>
      <c r="L13" s="26"/>
      <c r="M13" s="26"/>
      <c r="N13" s="26"/>
      <c r="O13" s="42"/>
      <c r="P13" s="43"/>
    </row>
    <row r="14" spans="1:16">
      <c r="A14" s="18" t="str">
        <f t="shared" si="3"/>
        <v/>
      </c>
      <c r="B14" s="18"/>
      <c r="C14" s="19"/>
      <c r="D14" s="20" t="s">
        <v>35</v>
      </c>
      <c r="E14" s="24" t="s">
        <v>36</v>
      </c>
      <c r="F14" s="22"/>
      <c r="G14" s="23">
        <f t="shared" ref="G14:I14" si="6">SUM(G15)</f>
        <v>58484075.26</v>
      </c>
      <c r="H14" s="23">
        <f t="shared" si="6"/>
        <v>57686875.26</v>
      </c>
      <c r="I14" s="23">
        <f t="shared" si="6"/>
        <v>57686875.26</v>
      </c>
      <c r="J14" s="23"/>
      <c r="K14" s="23"/>
      <c r="L14" s="23"/>
      <c r="M14" s="23"/>
      <c r="N14" s="23">
        <f>SUM(N15)</f>
        <v>797200</v>
      </c>
      <c r="O14" s="42"/>
      <c r="P14" s="43"/>
    </row>
    <row r="15" spans="1:16">
      <c r="A15" s="18" t="str">
        <f t="shared" si="3"/>
        <v/>
      </c>
      <c r="B15" s="18"/>
      <c r="C15" s="19"/>
      <c r="D15" s="20"/>
      <c r="E15" s="21" t="s">
        <v>26</v>
      </c>
      <c r="F15" s="22"/>
      <c r="G15" s="23">
        <f t="shared" ref="G15:I15" si="7">SUM(G16:G43)</f>
        <v>58484075.26</v>
      </c>
      <c r="H15" s="23">
        <f t="shared" si="7"/>
        <v>57686875.26</v>
      </c>
      <c r="I15" s="23">
        <f t="shared" si="7"/>
        <v>57686875.26</v>
      </c>
      <c r="J15" s="23"/>
      <c r="K15" s="23"/>
      <c r="L15" s="23"/>
      <c r="M15" s="23"/>
      <c r="N15" s="23">
        <f>SUM(N16:N43)</f>
        <v>797200</v>
      </c>
      <c r="O15" s="42"/>
      <c r="P15" s="43"/>
    </row>
    <row r="16" ht="24" spans="1:16">
      <c r="A16" s="18" t="str">
        <f t="shared" si="3"/>
        <v>201</v>
      </c>
      <c r="B16" s="18">
        <v>20103</v>
      </c>
      <c r="C16" s="19" t="s">
        <v>37</v>
      </c>
      <c r="D16" s="20" t="s">
        <v>38</v>
      </c>
      <c r="E16" s="25" t="s">
        <v>39</v>
      </c>
      <c r="F16" s="22"/>
      <c r="G16" s="26">
        <f t="shared" ref="G16:G43" si="8">H16+L16+M16+N16</f>
        <v>700000</v>
      </c>
      <c r="H16" s="26">
        <f t="shared" ref="H16:H43" si="9">I16+J16+K16</f>
        <v>700000</v>
      </c>
      <c r="I16" s="26">
        <v>700000</v>
      </c>
      <c r="J16" s="26"/>
      <c r="K16" s="26"/>
      <c r="L16" s="26"/>
      <c r="M16" s="26"/>
      <c r="N16" s="26"/>
      <c r="O16" s="42"/>
      <c r="P16" s="43"/>
    </row>
    <row r="17" ht="24" spans="1:16">
      <c r="A17" s="18" t="str">
        <f t="shared" si="3"/>
        <v>201</v>
      </c>
      <c r="B17" s="18">
        <v>20103</v>
      </c>
      <c r="C17" s="19" t="s">
        <v>37</v>
      </c>
      <c r="D17" s="20" t="s">
        <v>38</v>
      </c>
      <c r="E17" s="25" t="s">
        <v>40</v>
      </c>
      <c r="F17" s="22"/>
      <c r="G17" s="26">
        <f t="shared" si="8"/>
        <v>5855280</v>
      </c>
      <c r="H17" s="26">
        <f t="shared" si="9"/>
        <v>5855280</v>
      </c>
      <c r="I17" s="26">
        <v>5855280</v>
      </c>
      <c r="J17" s="26"/>
      <c r="K17" s="26"/>
      <c r="L17" s="26"/>
      <c r="M17" s="26"/>
      <c r="N17" s="26"/>
      <c r="O17" s="42"/>
      <c r="P17" s="43"/>
    </row>
    <row r="18" ht="24" spans="1:16">
      <c r="A18" s="18" t="str">
        <f t="shared" si="3"/>
        <v>201</v>
      </c>
      <c r="B18" s="18">
        <v>20103</v>
      </c>
      <c r="C18" s="19" t="s">
        <v>37</v>
      </c>
      <c r="D18" s="20" t="s">
        <v>38</v>
      </c>
      <c r="E18" s="25" t="s">
        <v>41</v>
      </c>
      <c r="F18" s="22"/>
      <c r="G18" s="26">
        <f t="shared" si="8"/>
        <v>60800</v>
      </c>
      <c r="H18" s="26">
        <f t="shared" si="9"/>
        <v>60800</v>
      </c>
      <c r="I18" s="26">
        <v>60800</v>
      </c>
      <c r="J18" s="26"/>
      <c r="K18" s="26"/>
      <c r="L18" s="26"/>
      <c r="M18" s="26"/>
      <c r="N18" s="26"/>
      <c r="O18" s="42"/>
      <c r="P18" s="43"/>
    </row>
    <row r="19" ht="24" spans="1:16">
      <c r="A19" s="18" t="str">
        <f t="shared" si="3"/>
        <v>201</v>
      </c>
      <c r="B19" s="18">
        <v>20103</v>
      </c>
      <c r="C19" s="19" t="s">
        <v>37</v>
      </c>
      <c r="D19" s="20" t="s">
        <v>38</v>
      </c>
      <c r="E19" s="25" t="s">
        <v>42</v>
      </c>
      <c r="F19" s="22"/>
      <c r="G19" s="26">
        <f t="shared" si="8"/>
        <v>230000</v>
      </c>
      <c r="H19" s="26">
        <f t="shared" si="9"/>
        <v>230000</v>
      </c>
      <c r="I19" s="26">
        <v>230000</v>
      </c>
      <c r="J19" s="26"/>
      <c r="K19" s="26"/>
      <c r="L19" s="26"/>
      <c r="M19" s="26"/>
      <c r="N19" s="26"/>
      <c r="O19" s="42"/>
      <c r="P19" s="43"/>
    </row>
    <row r="20" ht="24" spans="1:16">
      <c r="A20" s="18" t="str">
        <f t="shared" si="3"/>
        <v>201</v>
      </c>
      <c r="B20" s="18">
        <v>20103</v>
      </c>
      <c r="C20" s="19" t="s">
        <v>37</v>
      </c>
      <c r="D20" s="20" t="s">
        <v>38</v>
      </c>
      <c r="E20" s="25" t="s">
        <v>43</v>
      </c>
      <c r="F20" s="22"/>
      <c r="G20" s="26">
        <f t="shared" si="8"/>
        <v>265000</v>
      </c>
      <c r="H20" s="26">
        <f t="shared" si="9"/>
        <v>265000</v>
      </c>
      <c r="I20" s="26">
        <v>265000</v>
      </c>
      <c r="J20" s="26"/>
      <c r="K20" s="26"/>
      <c r="L20" s="26"/>
      <c r="M20" s="26"/>
      <c r="N20" s="26"/>
      <c r="O20" s="42"/>
      <c r="P20" s="43"/>
    </row>
    <row r="21" ht="24" spans="1:16">
      <c r="A21" s="18" t="str">
        <f t="shared" si="3"/>
        <v>201</v>
      </c>
      <c r="B21" s="18">
        <v>20103</v>
      </c>
      <c r="C21" s="19" t="s">
        <v>37</v>
      </c>
      <c r="D21" s="20" t="s">
        <v>38</v>
      </c>
      <c r="E21" s="25" t="s">
        <v>44</v>
      </c>
      <c r="F21" s="22"/>
      <c r="G21" s="26">
        <f t="shared" si="8"/>
        <v>77000</v>
      </c>
      <c r="H21" s="26">
        <f t="shared" si="9"/>
        <v>77000</v>
      </c>
      <c r="I21" s="26">
        <v>77000</v>
      </c>
      <c r="J21" s="26"/>
      <c r="K21" s="26"/>
      <c r="L21" s="26"/>
      <c r="M21" s="26"/>
      <c r="N21" s="26"/>
      <c r="O21" s="42"/>
      <c r="P21" s="43"/>
    </row>
    <row r="22" ht="24" spans="1:16">
      <c r="A22" s="27" t="str">
        <f t="shared" si="3"/>
        <v>201</v>
      </c>
      <c r="B22" s="27">
        <v>20103</v>
      </c>
      <c r="C22" s="28" t="s">
        <v>37</v>
      </c>
      <c r="D22" s="29" t="s">
        <v>38</v>
      </c>
      <c r="E22" s="30" t="s">
        <v>45</v>
      </c>
      <c r="F22" s="31"/>
      <c r="G22" s="32">
        <f t="shared" si="8"/>
        <v>4762161</v>
      </c>
      <c r="H22" s="32">
        <f t="shared" si="9"/>
        <v>4762161</v>
      </c>
      <c r="I22" s="32">
        <v>4762161</v>
      </c>
      <c r="J22" s="26"/>
      <c r="K22" s="26"/>
      <c r="L22" s="26"/>
      <c r="M22" s="26"/>
      <c r="N22" s="26"/>
      <c r="O22" s="42"/>
      <c r="P22" s="43"/>
    </row>
    <row r="23" ht="24" spans="1:16">
      <c r="A23" s="18" t="str">
        <f t="shared" si="3"/>
        <v>201</v>
      </c>
      <c r="B23" s="18">
        <v>20103</v>
      </c>
      <c r="C23" s="19" t="s">
        <v>37</v>
      </c>
      <c r="D23" s="20" t="s">
        <v>38</v>
      </c>
      <c r="E23" s="25" t="s">
        <v>46</v>
      </c>
      <c r="F23" s="22"/>
      <c r="G23" s="26">
        <f t="shared" si="8"/>
        <v>5434859</v>
      </c>
      <c r="H23" s="26">
        <f t="shared" si="9"/>
        <v>5434859</v>
      </c>
      <c r="I23" s="26">
        <v>5434859</v>
      </c>
      <c r="J23" s="26"/>
      <c r="K23" s="26"/>
      <c r="L23" s="26"/>
      <c r="M23" s="26"/>
      <c r="N23" s="26"/>
      <c r="O23" s="42"/>
      <c r="P23" s="43"/>
    </row>
    <row r="24" ht="24" spans="1:16">
      <c r="A24" s="18" t="str">
        <f t="shared" si="3"/>
        <v>201</v>
      </c>
      <c r="B24" s="18">
        <v>20103</v>
      </c>
      <c r="C24" s="19" t="s">
        <v>37</v>
      </c>
      <c r="D24" s="20" t="s">
        <v>38</v>
      </c>
      <c r="E24" s="25" t="s">
        <v>47</v>
      </c>
      <c r="F24" s="22"/>
      <c r="G24" s="26">
        <f t="shared" si="8"/>
        <v>376400</v>
      </c>
      <c r="H24" s="26">
        <f t="shared" si="9"/>
        <v>376400</v>
      </c>
      <c r="I24" s="26">
        <v>376400</v>
      </c>
      <c r="J24" s="26"/>
      <c r="K24" s="26"/>
      <c r="L24" s="26"/>
      <c r="M24" s="26"/>
      <c r="N24" s="26"/>
      <c r="O24" s="42"/>
      <c r="P24" s="43"/>
    </row>
    <row r="25" ht="24" spans="1:16">
      <c r="A25" s="18" t="str">
        <f t="shared" si="3"/>
        <v>201</v>
      </c>
      <c r="B25" s="18">
        <v>20103</v>
      </c>
      <c r="C25" s="19" t="s">
        <v>37</v>
      </c>
      <c r="D25" s="20" t="s">
        <v>38</v>
      </c>
      <c r="E25" s="25" t="s">
        <v>48</v>
      </c>
      <c r="F25" s="22"/>
      <c r="G25" s="26">
        <f t="shared" si="8"/>
        <v>540000</v>
      </c>
      <c r="H25" s="26">
        <f t="shared" si="9"/>
        <v>540000</v>
      </c>
      <c r="I25" s="26">
        <v>540000</v>
      </c>
      <c r="J25" s="26"/>
      <c r="K25" s="26"/>
      <c r="L25" s="26"/>
      <c r="M25" s="26"/>
      <c r="N25" s="26"/>
      <c r="O25" s="42"/>
      <c r="P25" s="43"/>
    </row>
    <row r="26" ht="24" spans="1:16">
      <c r="A26" s="18" t="str">
        <f t="shared" si="3"/>
        <v>201</v>
      </c>
      <c r="B26" s="18">
        <v>20103</v>
      </c>
      <c r="C26" s="19" t="s">
        <v>37</v>
      </c>
      <c r="D26" s="20" t="s">
        <v>38</v>
      </c>
      <c r="E26" s="25" t="s">
        <v>49</v>
      </c>
      <c r="F26" s="22"/>
      <c r="G26" s="26">
        <f t="shared" si="8"/>
        <v>475000</v>
      </c>
      <c r="H26" s="26">
        <f t="shared" si="9"/>
        <v>475000</v>
      </c>
      <c r="I26" s="26">
        <v>475000</v>
      </c>
      <c r="J26" s="26"/>
      <c r="K26" s="26"/>
      <c r="L26" s="26"/>
      <c r="M26" s="26"/>
      <c r="N26" s="26"/>
      <c r="O26" s="42"/>
      <c r="P26" s="43"/>
    </row>
    <row r="27" ht="24" spans="1:16">
      <c r="A27" s="18" t="str">
        <f t="shared" si="3"/>
        <v>201</v>
      </c>
      <c r="B27" s="18">
        <v>20103</v>
      </c>
      <c r="C27" s="19" t="s">
        <v>37</v>
      </c>
      <c r="D27" s="20" t="s">
        <v>38</v>
      </c>
      <c r="E27" s="25" t="s">
        <v>50</v>
      </c>
      <c r="F27" s="22"/>
      <c r="G27" s="26">
        <f t="shared" si="8"/>
        <v>123000</v>
      </c>
      <c r="H27" s="26">
        <f t="shared" si="9"/>
        <v>123000</v>
      </c>
      <c r="I27" s="26">
        <v>123000</v>
      </c>
      <c r="J27" s="26"/>
      <c r="K27" s="26"/>
      <c r="L27" s="26"/>
      <c r="M27" s="26"/>
      <c r="N27" s="26"/>
      <c r="O27" s="42"/>
      <c r="P27" s="43"/>
    </row>
    <row r="28" ht="24" spans="1:16">
      <c r="A28" s="27" t="str">
        <f t="shared" si="3"/>
        <v>201</v>
      </c>
      <c r="B28" s="27">
        <v>20103</v>
      </c>
      <c r="C28" s="28" t="s">
        <v>37</v>
      </c>
      <c r="D28" s="29" t="s">
        <v>38</v>
      </c>
      <c r="E28" s="30" t="s">
        <v>51</v>
      </c>
      <c r="F28" s="31"/>
      <c r="G28" s="32">
        <f t="shared" si="8"/>
        <v>4010000</v>
      </c>
      <c r="H28" s="32">
        <f t="shared" si="9"/>
        <v>4010000</v>
      </c>
      <c r="I28" s="32">
        <v>4010000</v>
      </c>
      <c r="J28" s="26"/>
      <c r="K28" s="26"/>
      <c r="L28" s="26"/>
      <c r="M28" s="26"/>
      <c r="N28" s="26"/>
      <c r="O28" s="42"/>
      <c r="P28" s="43"/>
    </row>
    <row r="29" ht="24" spans="1:16">
      <c r="A29" s="18" t="str">
        <f t="shared" si="3"/>
        <v>201</v>
      </c>
      <c r="B29" s="18">
        <v>20136</v>
      </c>
      <c r="C29" s="19" t="s">
        <v>52</v>
      </c>
      <c r="D29" s="20" t="s">
        <v>38</v>
      </c>
      <c r="E29" s="25" t="s">
        <v>53</v>
      </c>
      <c r="F29" s="22"/>
      <c r="G29" s="26">
        <f t="shared" si="8"/>
        <v>2036000</v>
      </c>
      <c r="H29" s="26">
        <f t="shared" si="9"/>
        <v>2036000</v>
      </c>
      <c r="I29" s="26">
        <v>2036000</v>
      </c>
      <c r="J29" s="26"/>
      <c r="K29" s="26"/>
      <c r="L29" s="26"/>
      <c r="M29" s="26"/>
      <c r="N29" s="26"/>
      <c r="O29" s="42"/>
      <c r="P29" s="43"/>
    </row>
    <row r="30" ht="24" spans="1:16">
      <c r="A30" s="18" t="str">
        <f t="shared" si="3"/>
        <v>207</v>
      </c>
      <c r="B30" s="18">
        <v>20701</v>
      </c>
      <c r="C30" s="19" t="s">
        <v>54</v>
      </c>
      <c r="D30" s="20" t="s">
        <v>38</v>
      </c>
      <c r="E30" s="25" t="s">
        <v>55</v>
      </c>
      <c r="F30" s="22"/>
      <c r="G30" s="26">
        <f t="shared" si="8"/>
        <v>600000</v>
      </c>
      <c r="H30" s="26">
        <f t="shared" si="9"/>
        <v>600000</v>
      </c>
      <c r="I30" s="26">
        <v>600000</v>
      </c>
      <c r="J30" s="26"/>
      <c r="K30" s="26"/>
      <c r="L30" s="26"/>
      <c r="M30" s="26"/>
      <c r="N30" s="26"/>
      <c r="O30" s="42"/>
      <c r="P30" s="43"/>
    </row>
    <row r="31" ht="24" spans="1:16">
      <c r="A31" s="18" t="str">
        <f t="shared" si="3"/>
        <v>212</v>
      </c>
      <c r="B31" s="18">
        <v>21201</v>
      </c>
      <c r="C31" s="19" t="s">
        <v>56</v>
      </c>
      <c r="D31" s="20" t="s">
        <v>38</v>
      </c>
      <c r="E31" s="25" t="s">
        <v>57</v>
      </c>
      <c r="F31" s="22"/>
      <c r="G31" s="26">
        <f t="shared" si="8"/>
        <v>5687129</v>
      </c>
      <c r="H31" s="26">
        <f t="shared" si="9"/>
        <v>5687129</v>
      </c>
      <c r="I31" s="26">
        <v>5687129</v>
      </c>
      <c r="J31" s="26"/>
      <c r="K31" s="26"/>
      <c r="L31" s="26"/>
      <c r="M31" s="26"/>
      <c r="N31" s="26"/>
      <c r="O31" s="42"/>
      <c r="P31" s="43"/>
    </row>
    <row r="32" ht="24" spans="1:16">
      <c r="A32" s="18" t="str">
        <f t="shared" si="3"/>
        <v>201</v>
      </c>
      <c r="B32" s="18">
        <v>20103</v>
      </c>
      <c r="C32" s="19" t="s">
        <v>37</v>
      </c>
      <c r="D32" s="20" t="s">
        <v>38</v>
      </c>
      <c r="E32" s="25" t="s">
        <v>58</v>
      </c>
      <c r="F32" s="22"/>
      <c r="G32" s="26">
        <f t="shared" si="8"/>
        <v>195000</v>
      </c>
      <c r="H32" s="26">
        <f t="shared" si="9"/>
        <v>195000</v>
      </c>
      <c r="I32" s="26">
        <v>195000</v>
      </c>
      <c r="J32" s="26"/>
      <c r="K32" s="26"/>
      <c r="L32" s="26"/>
      <c r="M32" s="26"/>
      <c r="N32" s="26"/>
      <c r="O32" s="42"/>
      <c r="P32" s="43"/>
    </row>
    <row r="33" ht="24" spans="1:16">
      <c r="A33" s="18" t="str">
        <f t="shared" si="3"/>
        <v>212</v>
      </c>
      <c r="B33" s="18">
        <v>21299</v>
      </c>
      <c r="C33" s="19" t="s">
        <v>59</v>
      </c>
      <c r="D33" s="20" t="s">
        <v>38</v>
      </c>
      <c r="E33" s="25" t="s">
        <v>60</v>
      </c>
      <c r="F33" s="22"/>
      <c r="G33" s="26">
        <f t="shared" si="8"/>
        <v>250000</v>
      </c>
      <c r="H33" s="26">
        <f t="shared" si="9"/>
        <v>250000</v>
      </c>
      <c r="I33" s="26">
        <v>250000</v>
      </c>
      <c r="J33" s="26"/>
      <c r="K33" s="26"/>
      <c r="L33" s="26"/>
      <c r="M33" s="26"/>
      <c r="N33" s="26"/>
      <c r="O33" s="42"/>
      <c r="P33" s="43"/>
    </row>
    <row r="34" ht="24" spans="1:16">
      <c r="A34" s="18" t="str">
        <f t="shared" si="3"/>
        <v>213</v>
      </c>
      <c r="B34" s="18">
        <v>21301</v>
      </c>
      <c r="C34" s="19" t="s">
        <v>61</v>
      </c>
      <c r="D34" s="20" t="s">
        <v>38</v>
      </c>
      <c r="E34" s="25" t="s">
        <v>62</v>
      </c>
      <c r="F34" s="22"/>
      <c r="G34" s="26">
        <f t="shared" si="8"/>
        <v>6736780</v>
      </c>
      <c r="H34" s="26">
        <f t="shared" si="9"/>
        <v>6736780</v>
      </c>
      <c r="I34" s="26">
        <v>6736780</v>
      </c>
      <c r="J34" s="26"/>
      <c r="K34" s="26"/>
      <c r="L34" s="26"/>
      <c r="M34" s="26"/>
      <c r="N34" s="26"/>
      <c r="O34" s="42"/>
      <c r="P34" s="43"/>
    </row>
    <row r="35" ht="24" spans="1:16">
      <c r="A35" s="18" t="str">
        <f t="shared" si="3"/>
        <v>213</v>
      </c>
      <c r="B35" s="18">
        <v>21307</v>
      </c>
      <c r="C35" s="19" t="s">
        <v>63</v>
      </c>
      <c r="D35" s="20" t="s">
        <v>38</v>
      </c>
      <c r="E35" s="25" t="s">
        <v>64</v>
      </c>
      <c r="F35" s="22"/>
      <c r="G35" s="26">
        <f t="shared" si="8"/>
        <v>797200</v>
      </c>
      <c r="H35" s="26">
        <f t="shared" si="9"/>
        <v>0</v>
      </c>
      <c r="I35" s="26">
        <v>0</v>
      </c>
      <c r="J35" s="26"/>
      <c r="K35" s="26"/>
      <c r="L35" s="26"/>
      <c r="M35" s="26"/>
      <c r="N35" s="26">
        <v>797200</v>
      </c>
      <c r="O35" s="42"/>
      <c r="P35" s="43"/>
    </row>
    <row r="36" ht="24" spans="1:16">
      <c r="A36" s="18" t="str">
        <f t="shared" si="3"/>
        <v>201</v>
      </c>
      <c r="B36" s="18">
        <v>20103</v>
      </c>
      <c r="C36" s="19" t="s">
        <v>37</v>
      </c>
      <c r="D36" s="20" t="s">
        <v>38</v>
      </c>
      <c r="E36" s="25" t="s">
        <v>65</v>
      </c>
      <c r="F36" s="22"/>
      <c r="G36" s="26">
        <f t="shared" si="8"/>
        <v>447200</v>
      </c>
      <c r="H36" s="26">
        <f t="shared" si="9"/>
        <v>447200</v>
      </c>
      <c r="I36" s="26">
        <v>447200</v>
      </c>
      <c r="J36" s="26"/>
      <c r="K36" s="26"/>
      <c r="L36" s="26"/>
      <c r="M36" s="26"/>
      <c r="N36" s="26"/>
      <c r="O36" s="42"/>
      <c r="P36" s="43"/>
    </row>
    <row r="37" ht="24" spans="1:16">
      <c r="A37" s="18" t="str">
        <f t="shared" si="3"/>
        <v>212</v>
      </c>
      <c r="B37" s="18">
        <v>21299</v>
      </c>
      <c r="C37" s="19" t="s">
        <v>59</v>
      </c>
      <c r="D37" s="20" t="s">
        <v>38</v>
      </c>
      <c r="E37" s="25" t="s">
        <v>66</v>
      </c>
      <c r="F37" s="22"/>
      <c r="G37" s="26">
        <f t="shared" si="8"/>
        <v>6000000</v>
      </c>
      <c r="H37" s="26">
        <f t="shared" si="9"/>
        <v>6000000</v>
      </c>
      <c r="I37" s="26">
        <v>6000000</v>
      </c>
      <c r="J37" s="26"/>
      <c r="K37" s="26"/>
      <c r="L37" s="26"/>
      <c r="M37" s="26"/>
      <c r="N37" s="26"/>
      <c r="O37" s="42"/>
      <c r="P37" s="43"/>
    </row>
    <row r="38" ht="24" spans="1:16">
      <c r="A38" s="18" t="str">
        <f t="shared" si="3"/>
        <v>213</v>
      </c>
      <c r="B38" s="18">
        <v>21399</v>
      </c>
      <c r="C38" s="19" t="s">
        <v>67</v>
      </c>
      <c r="D38" s="20" t="s">
        <v>38</v>
      </c>
      <c r="E38" s="25" t="s">
        <v>68</v>
      </c>
      <c r="F38" s="22"/>
      <c r="G38" s="26">
        <f t="shared" si="8"/>
        <v>1000000</v>
      </c>
      <c r="H38" s="26">
        <f t="shared" si="9"/>
        <v>1000000</v>
      </c>
      <c r="I38" s="26">
        <v>1000000</v>
      </c>
      <c r="J38" s="26"/>
      <c r="K38" s="26"/>
      <c r="L38" s="26"/>
      <c r="M38" s="26"/>
      <c r="N38" s="26"/>
      <c r="O38" s="42"/>
      <c r="P38" s="43"/>
    </row>
    <row r="39" ht="24" spans="1:16">
      <c r="A39" s="18" t="str">
        <f t="shared" si="3"/>
        <v>213</v>
      </c>
      <c r="B39" s="18">
        <v>21301</v>
      </c>
      <c r="C39" s="19" t="s">
        <v>61</v>
      </c>
      <c r="D39" s="20" t="s">
        <v>38</v>
      </c>
      <c r="E39" s="25" t="s">
        <v>69</v>
      </c>
      <c r="F39" s="22"/>
      <c r="G39" s="26">
        <f t="shared" si="8"/>
        <v>500000</v>
      </c>
      <c r="H39" s="26">
        <f t="shared" si="9"/>
        <v>500000</v>
      </c>
      <c r="I39" s="26">
        <v>500000</v>
      </c>
      <c r="J39" s="26"/>
      <c r="K39" s="26"/>
      <c r="L39" s="26"/>
      <c r="M39" s="26"/>
      <c r="N39" s="26"/>
      <c r="O39" s="42"/>
      <c r="P39" s="43"/>
    </row>
    <row r="40" ht="24" spans="1:16">
      <c r="A40" s="18" t="str">
        <f t="shared" si="3"/>
        <v>213</v>
      </c>
      <c r="B40" s="18">
        <v>21303</v>
      </c>
      <c r="C40" s="19" t="s">
        <v>70</v>
      </c>
      <c r="D40" s="20" t="s">
        <v>38</v>
      </c>
      <c r="E40" s="25" t="s">
        <v>71</v>
      </c>
      <c r="F40" s="22"/>
      <c r="G40" s="26">
        <f t="shared" si="8"/>
        <v>5270000</v>
      </c>
      <c r="H40" s="26">
        <f t="shared" si="9"/>
        <v>5270000</v>
      </c>
      <c r="I40" s="26">
        <v>5270000</v>
      </c>
      <c r="J40" s="26"/>
      <c r="K40" s="26"/>
      <c r="L40" s="26"/>
      <c r="M40" s="26"/>
      <c r="N40" s="26"/>
      <c r="O40" s="42"/>
      <c r="P40" s="43"/>
    </row>
    <row r="41" ht="24" spans="1:16">
      <c r="A41" s="18" t="str">
        <f t="shared" si="3"/>
        <v>213</v>
      </c>
      <c r="B41" s="18">
        <v>21399</v>
      </c>
      <c r="C41" s="19" t="s">
        <v>67</v>
      </c>
      <c r="D41" s="20" t="s">
        <v>38</v>
      </c>
      <c r="E41" s="25" t="s">
        <v>72</v>
      </c>
      <c r="F41" s="22"/>
      <c r="G41" s="26">
        <f t="shared" si="8"/>
        <v>2705266.26</v>
      </c>
      <c r="H41" s="26">
        <f t="shared" si="9"/>
        <v>2705266.26</v>
      </c>
      <c r="I41" s="26">
        <v>2705266.26</v>
      </c>
      <c r="J41" s="26"/>
      <c r="K41" s="26"/>
      <c r="L41" s="26"/>
      <c r="M41" s="26"/>
      <c r="N41" s="26"/>
      <c r="O41" s="42"/>
      <c r="P41" s="43"/>
    </row>
    <row r="42" ht="24" spans="1:16">
      <c r="A42" s="18" t="str">
        <f t="shared" si="3"/>
        <v>213</v>
      </c>
      <c r="B42" s="18">
        <v>21399</v>
      </c>
      <c r="C42" s="19" t="s">
        <v>67</v>
      </c>
      <c r="D42" s="20" t="s">
        <v>38</v>
      </c>
      <c r="E42" s="25" t="s">
        <v>73</v>
      </c>
      <c r="F42" s="22"/>
      <c r="G42" s="26">
        <f t="shared" si="8"/>
        <v>350000</v>
      </c>
      <c r="H42" s="26">
        <f t="shared" si="9"/>
        <v>350000</v>
      </c>
      <c r="I42" s="26">
        <v>350000</v>
      </c>
      <c r="J42" s="26"/>
      <c r="K42" s="26"/>
      <c r="L42" s="26"/>
      <c r="M42" s="26"/>
      <c r="N42" s="26"/>
      <c r="O42" s="42"/>
      <c r="P42" s="43"/>
    </row>
    <row r="43" ht="24" spans="1:16">
      <c r="A43" s="18" t="str">
        <f t="shared" si="3"/>
        <v>224</v>
      </c>
      <c r="B43" s="18">
        <v>22401</v>
      </c>
      <c r="C43" s="19" t="s">
        <v>74</v>
      </c>
      <c r="D43" s="20" t="s">
        <v>38</v>
      </c>
      <c r="E43" s="25" t="s">
        <v>75</v>
      </c>
      <c r="F43" s="22"/>
      <c r="G43" s="26">
        <f t="shared" si="8"/>
        <v>3000000</v>
      </c>
      <c r="H43" s="26">
        <f t="shared" si="9"/>
        <v>3000000</v>
      </c>
      <c r="I43" s="26">
        <v>3000000</v>
      </c>
      <c r="J43" s="26"/>
      <c r="K43" s="26"/>
      <c r="L43" s="26"/>
      <c r="M43" s="26"/>
      <c r="N43" s="26"/>
      <c r="O43" s="42"/>
      <c r="P43" s="43"/>
    </row>
    <row r="44" spans="1:16">
      <c r="A44" s="18" t="str">
        <f t="shared" si="3"/>
        <v/>
      </c>
      <c r="B44" s="18"/>
      <c r="C44" s="19"/>
      <c r="D44" s="20" t="s">
        <v>76</v>
      </c>
      <c r="E44" s="24" t="s">
        <v>77</v>
      </c>
      <c r="F44" s="22"/>
      <c r="G44" s="23">
        <f t="shared" ref="G44:I44" si="10">G45+G47</f>
        <v>4663750</v>
      </c>
      <c r="H44" s="23">
        <f t="shared" si="10"/>
        <v>3743750</v>
      </c>
      <c r="I44" s="23">
        <f t="shared" si="10"/>
        <v>3743750</v>
      </c>
      <c r="J44" s="23"/>
      <c r="K44" s="23"/>
      <c r="L44" s="23"/>
      <c r="M44" s="23"/>
      <c r="N44" s="23">
        <f>N45+N47</f>
        <v>920000</v>
      </c>
      <c r="O44" s="42"/>
      <c r="P44" s="43"/>
    </row>
    <row r="45" spans="1:16">
      <c r="A45" s="18" t="str">
        <f t="shared" si="3"/>
        <v/>
      </c>
      <c r="B45" s="18"/>
      <c r="C45" s="19"/>
      <c r="D45" s="20"/>
      <c r="E45" s="33" t="s">
        <v>78</v>
      </c>
      <c r="F45" s="22"/>
      <c r="G45" s="23">
        <f t="shared" ref="G45:I45" si="11">SUM(G46)</f>
        <v>30000</v>
      </c>
      <c r="H45" s="23">
        <f t="shared" si="11"/>
        <v>30000</v>
      </c>
      <c r="I45" s="23">
        <f t="shared" si="11"/>
        <v>30000</v>
      </c>
      <c r="J45" s="23"/>
      <c r="K45" s="23"/>
      <c r="L45" s="23"/>
      <c r="M45" s="23"/>
      <c r="N45" s="23"/>
      <c r="O45" s="42"/>
      <c r="P45" s="43"/>
    </row>
    <row r="46" spans="1:16">
      <c r="A46" s="18" t="str">
        <f t="shared" si="3"/>
        <v>213</v>
      </c>
      <c r="B46" s="18">
        <v>21305</v>
      </c>
      <c r="C46" s="19" t="s">
        <v>79</v>
      </c>
      <c r="D46" s="20"/>
      <c r="E46" s="34" t="s">
        <v>80</v>
      </c>
      <c r="F46" s="22"/>
      <c r="G46" s="26">
        <f t="shared" ref="G46:G60" si="12">H46+L46+M46+N46</f>
        <v>30000</v>
      </c>
      <c r="H46" s="26">
        <f t="shared" ref="H46:H60" si="13">I46+J46+K46</f>
        <v>30000</v>
      </c>
      <c r="I46" s="26">
        <v>30000</v>
      </c>
      <c r="J46" s="23"/>
      <c r="K46" s="23"/>
      <c r="L46" s="23"/>
      <c r="M46" s="23"/>
      <c r="N46" s="23"/>
      <c r="O46" s="42"/>
      <c r="P46" s="43"/>
    </row>
    <row r="47" spans="1:16">
      <c r="A47" s="18" t="str">
        <f t="shared" si="3"/>
        <v/>
      </c>
      <c r="B47" s="18"/>
      <c r="C47" s="19"/>
      <c r="D47" s="20"/>
      <c r="E47" s="21" t="s">
        <v>26</v>
      </c>
      <c r="F47" s="22"/>
      <c r="G47" s="23">
        <f>H47+N47</f>
        <v>4633750</v>
      </c>
      <c r="H47" s="23">
        <f>SUM(H48:H60)</f>
        <v>3713750</v>
      </c>
      <c r="I47" s="23">
        <f>SUM(I48:I60)</f>
        <v>3713750</v>
      </c>
      <c r="J47" s="23"/>
      <c r="K47" s="23"/>
      <c r="L47" s="23"/>
      <c r="M47" s="23"/>
      <c r="N47" s="23">
        <f>SUM(N48:N60)</f>
        <v>920000</v>
      </c>
      <c r="O47" s="42"/>
      <c r="P47" s="43"/>
    </row>
    <row r="48" ht="24" spans="1:16">
      <c r="A48" s="18" t="str">
        <f t="shared" si="3"/>
        <v>213</v>
      </c>
      <c r="B48" s="18">
        <v>21305</v>
      </c>
      <c r="C48" s="19" t="s">
        <v>79</v>
      </c>
      <c r="D48" s="20" t="s">
        <v>81</v>
      </c>
      <c r="E48" s="25" t="s">
        <v>82</v>
      </c>
      <c r="F48" s="22"/>
      <c r="G48" s="26">
        <f t="shared" si="12"/>
        <v>60000</v>
      </c>
      <c r="H48" s="26">
        <f t="shared" si="13"/>
        <v>60000</v>
      </c>
      <c r="I48" s="26">
        <v>60000</v>
      </c>
      <c r="J48" s="26"/>
      <c r="K48" s="26"/>
      <c r="L48" s="26"/>
      <c r="M48" s="26"/>
      <c r="N48" s="26"/>
      <c r="O48" s="42"/>
      <c r="P48" s="43"/>
    </row>
    <row r="49" ht="24" spans="1:16">
      <c r="A49" s="18" t="str">
        <f t="shared" si="3"/>
        <v>213</v>
      </c>
      <c r="B49" s="18">
        <v>21305</v>
      </c>
      <c r="C49" s="19" t="s">
        <v>79</v>
      </c>
      <c r="D49" s="20" t="s">
        <v>81</v>
      </c>
      <c r="E49" s="25" t="s">
        <v>83</v>
      </c>
      <c r="F49" s="22"/>
      <c r="G49" s="26">
        <f t="shared" si="12"/>
        <v>50000</v>
      </c>
      <c r="H49" s="26">
        <f t="shared" si="13"/>
        <v>50000</v>
      </c>
      <c r="I49" s="26">
        <v>50000</v>
      </c>
      <c r="J49" s="26"/>
      <c r="K49" s="26"/>
      <c r="L49" s="26"/>
      <c r="M49" s="26"/>
      <c r="N49" s="26"/>
      <c r="O49" s="42"/>
      <c r="P49" s="43"/>
    </row>
    <row r="50" ht="24" spans="1:16">
      <c r="A50" s="18" t="str">
        <f t="shared" si="3"/>
        <v>213</v>
      </c>
      <c r="B50" s="18">
        <v>21305</v>
      </c>
      <c r="C50" s="19" t="s">
        <v>79</v>
      </c>
      <c r="D50" s="20" t="s">
        <v>81</v>
      </c>
      <c r="E50" s="25" t="s">
        <v>84</v>
      </c>
      <c r="F50" s="22"/>
      <c r="G50" s="26">
        <f t="shared" si="12"/>
        <v>80000</v>
      </c>
      <c r="H50" s="26">
        <f t="shared" si="13"/>
        <v>0</v>
      </c>
      <c r="I50" s="26"/>
      <c r="J50" s="26"/>
      <c r="K50" s="26"/>
      <c r="L50" s="26"/>
      <c r="M50" s="26"/>
      <c r="N50" s="26">
        <v>80000</v>
      </c>
      <c r="O50" s="42"/>
      <c r="P50" s="43"/>
    </row>
    <row r="51" ht="24" spans="1:16">
      <c r="A51" s="18" t="str">
        <f t="shared" si="3"/>
        <v>213</v>
      </c>
      <c r="B51" s="18">
        <v>21305</v>
      </c>
      <c r="C51" s="19" t="s">
        <v>79</v>
      </c>
      <c r="D51" s="20" t="s">
        <v>81</v>
      </c>
      <c r="E51" s="25" t="s">
        <v>85</v>
      </c>
      <c r="F51" s="22"/>
      <c r="G51" s="26">
        <f t="shared" si="12"/>
        <v>28000</v>
      </c>
      <c r="H51" s="26">
        <f t="shared" si="13"/>
        <v>28000</v>
      </c>
      <c r="I51" s="26">
        <v>28000</v>
      </c>
      <c r="J51" s="26"/>
      <c r="K51" s="26"/>
      <c r="L51" s="26"/>
      <c r="M51" s="26"/>
      <c r="N51" s="26"/>
      <c r="O51" s="42"/>
      <c r="P51" s="43"/>
    </row>
    <row r="52" ht="24" spans="1:16">
      <c r="A52" s="18" t="str">
        <f t="shared" si="3"/>
        <v>213</v>
      </c>
      <c r="B52" s="18">
        <v>21305</v>
      </c>
      <c r="C52" s="19" t="s">
        <v>79</v>
      </c>
      <c r="D52" s="20" t="s">
        <v>81</v>
      </c>
      <c r="E52" s="25" t="s">
        <v>86</v>
      </c>
      <c r="F52" s="22"/>
      <c r="G52" s="26">
        <f t="shared" si="12"/>
        <v>47000</v>
      </c>
      <c r="H52" s="26">
        <f t="shared" si="13"/>
        <v>47000</v>
      </c>
      <c r="I52" s="26">
        <v>47000</v>
      </c>
      <c r="J52" s="26"/>
      <c r="K52" s="26"/>
      <c r="L52" s="26"/>
      <c r="M52" s="26"/>
      <c r="N52" s="26"/>
      <c r="O52" s="42"/>
      <c r="P52" s="43"/>
    </row>
    <row r="53" ht="24" spans="1:16">
      <c r="A53" s="18" t="str">
        <f t="shared" si="3"/>
        <v>213</v>
      </c>
      <c r="B53" s="18">
        <v>21305</v>
      </c>
      <c r="C53" s="19" t="s">
        <v>79</v>
      </c>
      <c r="D53" s="20" t="s">
        <v>81</v>
      </c>
      <c r="E53" s="25" t="s">
        <v>87</v>
      </c>
      <c r="F53" s="22"/>
      <c r="G53" s="26">
        <f t="shared" si="12"/>
        <v>115750</v>
      </c>
      <c r="H53" s="26">
        <f t="shared" si="13"/>
        <v>115750</v>
      </c>
      <c r="I53" s="26">
        <v>115750</v>
      </c>
      <c r="J53" s="26"/>
      <c r="K53" s="26"/>
      <c r="L53" s="26"/>
      <c r="M53" s="26"/>
      <c r="N53" s="26"/>
      <c r="O53" s="42"/>
      <c r="P53" s="43"/>
    </row>
    <row r="54" ht="24" spans="1:16">
      <c r="A54" s="18" t="str">
        <f t="shared" si="3"/>
        <v>213</v>
      </c>
      <c r="B54" s="18">
        <v>21305</v>
      </c>
      <c r="C54" s="19" t="s">
        <v>79</v>
      </c>
      <c r="D54" s="20" t="s">
        <v>81</v>
      </c>
      <c r="E54" s="25" t="s">
        <v>88</v>
      </c>
      <c r="F54" s="22"/>
      <c r="G54" s="26">
        <f t="shared" si="12"/>
        <v>40000</v>
      </c>
      <c r="H54" s="26">
        <f t="shared" si="13"/>
        <v>0</v>
      </c>
      <c r="I54" s="26"/>
      <c r="J54" s="26"/>
      <c r="K54" s="26"/>
      <c r="L54" s="26"/>
      <c r="M54" s="26"/>
      <c r="N54" s="26">
        <v>40000</v>
      </c>
      <c r="O54" s="42"/>
      <c r="P54" s="43"/>
    </row>
    <row r="55" ht="24" spans="1:16">
      <c r="A55" s="18" t="str">
        <f t="shared" si="3"/>
        <v>213</v>
      </c>
      <c r="B55" s="18">
        <v>21305</v>
      </c>
      <c r="C55" s="19" t="s">
        <v>79</v>
      </c>
      <c r="D55" s="20" t="s">
        <v>81</v>
      </c>
      <c r="E55" s="25" t="s">
        <v>89</v>
      </c>
      <c r="F55" s="22"/>
      <c r="G55" s="26">
        <f t="shared" si="12"/>
        <v>2120000</v>
      </c>
      <c r="H55" s="26">
        <f t="shared" si="13"/>
        <v>2120000</v>
      </c>
      <c r="I55" s="26">
        <v>2120000</v>
      </c>
      <c r="J55" s="26"/>
      <c r="K55" s="26"/>
      <c r="L55" s="26"/>
      <c r="M55" s="26"/>
      <c r="N55" s="26"/>
      <c r="O55" s="42"/>
      <c r="P55" s="43"/>
    </row>
    <row r="56" ht="24" spans="1:16">
      <c r="A56" s="18" t="str">
        <f t="shared" si="3"/>
        <v>213</v>
      </c>
      <c r="B56" s="18">
        <v>21305</v>
      </c>
      <c r="C56" s="19" t="s">
        <v>79</v>
      </c>
      <c r="D56" s="20" t="s">
        <v>81</v>
      </c>
      <c r="E56" s="25" t="s">
        <v>89</v>
      </c>
      <c r="F56" s="22"/>
      <c r="G56" s="26">
        <f t="shared" si="12"/>
        <v>43000</v>
      </c>
      <c r="H56" s="26">
        <f t="shared" si="13"/>
        <v>43000</v>
      </c>
      <c r="I56" s="26">
        <v>43000</v>
      </c>
      <c r="J56" s="26"/>
      <c r="K56" s="26"/>
      <c r="L56" s="26"/>
      <c r="M56" s="26"/>
      <c r="N56" s="26"/>
      <c r="O56" s="42"/>
      <c r="P56" s="43"/>
    </row>
    <row r="57" ht="24" spans="1:16">
      <c r="A57" s="18" t="str">
        <f t="shared" si="3"/>
        <v>213</v>
      </c>
      <c r="B57" s="18">
        <v>21305</v>
      </c>
      <c r="C57" s="19" t="s">
        <v>79</v>
      </c>
      <c r="D57" s="20" t="s">
        <v>81</v>
      </c>
      <c r="E57" s="25" t="s">
        <v>90</v>
      </c>
      <c r="F57" s="22"/>
      <c r="G57" s="26">
        <f t="shared" si="12"/>
        <v>300000</v>
      </c>
      <c r="H57" s="26">
        <f t="shared" si="13"/>
        <v>300000</v>
      </c>
      <c r="I57" s="26">
        <v>300000</v>
      </c>
      <c r="J57" s="26"/>
      <c r="K57" s="26"/>
      <c r="L57" s="26"/>
      <c r="M57" s="26"/>
      <c r="N57" s="26"/>
      <c r="O57" s="42"/>
      <c r="P57" s="43"/>
    </row>
    <row r="58" ht="24" spans="1:16">
      <c r="A58" s="18" t="str">
        <f t="shared" si="3"/>
        <v>213</v>
      </c>
      <c r="B58" s="18">
        <v>21305</v>
      </c>
      <c r="C58" s="19" t="s">
        <v>79</v>
      </c>
      <c r="D58" s="20" t="s">
        <v>81</v>
      </c>
      <c r="E58" s="25" t="s">
        <v>91</v>
      </c>
      <c r="F58" s="22"/>
      <c r="G58" s="26">
        <f t="shared" si="12"/>
        <v>200000</v>
      </c>
      <c r="H58" s="26">
        <f t="shared" si="13"/>
        <v>200000</v>
      </c>
      <c r="I58" s="26">
        <v>200000</v>
      </c>
      <c r="J58" s="26"/>
      <c r="K58" s="26"/>
      <c r="L58" s="26"/>
      <c r="M58" s="26"/>
      <c r="N58" s="26"/>
      <c r="O58" s="42"/>
      <c r="P58" s="43"/>
    </row>
    <row r="59" ht="24" spans="1:16">
      <c r="A59" s="18" t="str">
        <f t="shared" si="3"/>
        <v>213</v>
      </c>
      <c r="B59" s="18">
        <v>21305</v>
      </c>
      <c r="C59" s="19" t="s">
        <v>79</v>
      </c>
      <c r="D59" s="20" t="s">
        <v>81</v>
      </c>
      <c r="E59" s="25" t="s">
        <v>92</v>
      </c>
      <c r="F59" s="22"/>
      <c r="G59" s="26">
        <f t="shared" si="12"/>
        <v>800000</v>
      </c>
      <c r="H59" s="26">
        <f t="shared" si="13"/>
        <v>0</v>
      </c>
      <c r="I59" s="26"/>
      <c r="J59" s="26"/>
      <c r="K59" s="26"/>
      <c r="L59" s="26"/>
      <c r="M59" s="26"/>
      <c r="N59" s="26">
        <v>800000</v>
      </c>
      <c r="O59" s="42"/>
      <c r="P59" s="43"/>
    </row>
    <row r="60" ht="24" spans="1:16">
      <c r="A60" s="18" t="str">
        <f t="shared" si="3"/>
        <v>213</v>
      </c>
      <c r="B60" s="18">
        <v>21305</v>
      </c>
      <c r="C60" s="19" t="s">
        <v>79</v>
      </c>
      <c r="D60" s="20" t="s">
        <v>81</v>
      </c>
      <c r="E60" s="25" t="s">
        <v>93</v>
      </c>
      <c r="F60" s="22"/>
      <c r="G60" s="26">
        <f t="shared" si="12"/>
        <v>750000</v>
      </c>
      <c r="H60" s="26">
        <f t="shared" si="13"/>
        <v>750000</v>
      </c>
      <c r="I60" s="26">
        <v>750000</v>
      </c>
      <c r="J60" s="26"/>
      <c r="K60" s="26"/>
      <c r="L60" s="26"/>
      <c r="M60" s="26"/>
      <c r="N60" s="26"/>
      <c r="O60" s="42"/>
      <c r="P60" s="43"/>
    </row>
    <row r="61" spans="1:16">
      <c r="A61" s="18" t="str">
        <f t="shared" si="3"/>
        <v/>
      </c>
      <c r="B61" s="18"/>
      <c r="C61" s="19"/>
      <c r="D61" s="20" t="s">
        <v>94</v>
      </c>
      <c r="E61" s="24" t="s">
        <v>95</v>
      </c>
      <c r="F61" s="22"/>
      <c r="G61" s="35">
        <f t="shared" ref="G61:I61" si="14">G62+G66</f>
        <v>47599660</v>
      </c>
      <c r="H61" s="35">
        <f t="shared" si="14"/>
        <v>37020816</v>
      </c>
      <c r="I61" s="35">
        <f t="shared" si="14"/>
        <v>37020816</v>
      </c>
      <c r="J61" s="23"/>
      <c r="K61" s="23"/>
      <c r="L61" s="35">
        <f>L62+L66</f>
        <v>3850000</v>
      </c>
      <c r="M61" s="23"/>
      <c r="N61" s="35">
        <f>N62+N66</f>
        <v>6728844</v>
      </c>
      <c r="O61" s="42"/>
      <c r="P61" s="43"/>
    </row>
    <row r="62" spans="1:16">
      <c r="A62" s="18" t="str">
        <f t="shared" si="3"/>
        <v/>
      </c>
      <c r="B62" s="18"/>
      <c r="C62" s="19"/>
      <c r="D62" s="20"/>
      <c r="E62" s="21" t="s">
        <v>96</v>
      </c>
      <c r="F62" s="22"/>
      <c r="G62" s="23">
        <f>H62+L62+N62</f>
        <v>18919500</v>
      </c>
      <c r="H62" s="23">
        <f t="shared" ref="H62:L62" si="15">SUM(H63:H65)</f>
        <v>18919500</v>
      </c>
      <c r="I62" s="23">
        <f t="shared" si="15"/>
        <v>18919500</v>
      </c>
      <c r="J62" s="23"/>
      <c r="K62" s="23"/>
      <c r="L62" s="23">
        <f t="shared" si="15"/>
        <v>0</v>
      </c>
      <c r="M62" s="23"/>
      <c r="N62" s="23">
        <f>SUM(N63:N65)</f>
        <v>0</v>
      </c>
      <c r="O62" s="42"/>
      <c r="P62" s="43"/>
    </row>
    <row r="63" ht="24" spans="1:16">
      <c r="A63" s="18" t="str">
        <f t="shared" si="3"/>
        <v>205</v>
      </c>
      <c r="B63" s="18">
        <v>20502</v>
      </c>
      <c r="C63" s="19" t="s">
        <v>97</v>
      </c>
      <c r="D63" s="20" t="s">
        <v>98</v>
      </c>
      <c r="E63" s="25" t="s">
        <v>99</v>
      </c>
      <c r="F63" s="22"/>
      <c r="G63" s="26">
        <f t="shared" ref="G63:G65" si="16">H63+L63+M63+N63</f>
        <v>1590000</v>
      </c>
      <c r="H63" s="26">
        <f t="shared" ref="H63:H65" si="17">I63+J63+K63</f>
        <v>1590000</v>
      </c>
      <c r="I63" s="26">
        <v>1590000</v>
      </c>
      <c r="J63" s="26"/>
      <c r="K63" s="26"/>
      <c r="L63" s="26"/>
      <c r="M63" s="26"/>
      <c r="N63" s="26"/>
      <c r="O63" s="42"/>
      <c r="P63" s="43"/>
    </row>
    <row r="64" ht="24" spans="1:16">
      <c r="A64" s="18" t="str">
        <f t="shared" si="3"/>
        <v>205</v>
      </c>
      <c r="B64" s="18">
        <v>20502</v>
      </c>
      <c r="C64" s="19" t="s">
        <v>97</v>
      </c>
      <c r="D64" s="20" t="s">
        <v>98</v>
      </c>
      <c r="E64" s="25" t="s">
        <v>100</v>
      </c>
      <c r="F64" s="22"/>
      <c r="G64" s="26">
        <f t="shared" si="16"/>
        <v>5273500</v>
      </c>
      <c r="H64" s="26">
        <f t="shared" si="17"/>
        <v>5273500</v>
      </c>
      <c r="I64" s="26">
        <v>5273500</v>
      </c>
      <c r="J64" s="26"/>
      <c r="K64" s="26"/>
      <c r="L64" s="26"/>
      <c r="M64" s="26"/>
      <c r="N64" s="26"/>
      <c r="O64" s="42"/>
      <c r="P64" s="43"/>
    </row>
    <row r="65" ht="24" spans="1:16">
      <c r="A65" s="18" t="str">
        <f t="shared" si="3"/>
        <v>205</v>
      </c>
      <c r="B65" s="18">
        <v>20502</v>
      </c>
      <c r="C65" s="19" t="s">
        <v>97</v>
      </c>
      <c r="D65" s="20" t="s">
        <v>98</v>
      </c>
      <c r="E65" s="25" t="s">
        <v>101</v>
      </c>
      <c r="F65" s="22"/>
      <c r="G65" s="26">
        <f t="shared" si="16"/>
        <v>12056000</v>
      </c>
      <c r="H65" s="26">
        <f t="shared" si="17"/>
        <v>12056000</v>
      </c>
      <c r="I65" s="26">
        <v>12056000</v>
      </c>
      <c r="J65" s="26"/>
      <c r="K65" s="26"/>
      <c r="L65" s="26"/>
      <c r="M65" s="26"/>
      <c r="N65" s="26"/>
      <c r="O65" s="42"/>
      <c r="P65" s="43"/>
    </row>
    <row r="66" spans="1:16">
      <c r="A66" s="18" t="str">
        <f t="shared" si="3"/>
        <v/>
      </c>
      <c r="B66" s="18"/>
      <c r="C66" s="19"/>
      <c r="D66" s="20"/>
      <c r="E66" s="21" t="s">
        <v>26</v>
      </c>
      <c r="F66" s="22"/>
      <c r="G66" s="35">
        <f t="shared" ref="G66:I66" si="18">SUM(G67:G104)</f>
        <v>28680160</v>
      </c>
      <c r="H66" s="35">
        <f t="shared" si="18"/>
        <v>18101316</v>
      </c>
      <c r="I66" s="35">
        <f t="shared" si="18"/>
        <v>18101316</v>
      </c>
      <c r="J66" s="23"/>
      <c r="K66" s="23"/>
      <c r="L66" s="35">
        <f>SUM(L67:L104)</f>
        <v>3850000</v>
      </c>
      <c r="M66" s="23"/>
      <c r="N66" s="35">
        <f>SUM(N67:N104)</f>
        <v>6728844</v>
      </c>
      <c r="O66" s="42"/>
      <c r="P66" s="43"/>
    </row>
    <row r="67" ht="24" spans="1:16">
      <c r="A67" s="27" t="str">
        <f t="shared" si="3"/>
        <v>205</v>
      </c>
      <c r="B67" s="27">
        <v>20502</v>
      </c>
      <c r="C67" s="28" t="s">
        <v>97</v>
      </c>
      <c r="D67" s="29" t="s">
        <v>98</v>
      </c>
      <c r="E67" s="30" t="s">
        <v>102</v>
      </c>
      <c r="F67" s="31"/>
      <c r="G67" s="32">
        <f t="shared" ref="G67:G104" si="19">H67+L67+M67+N67</f>
        <v>135000</v>
      </c>
      <c r="H67" s="32">
        <f t="shared" ref="H67:H104" si="20">I67+J67+K67</f>
        <v>135000</v>
      </c>
      <c r="I67" s="32">
        <v>135000</v>
      </c>
      <c r="J67" s="26"/>
      <c r="K67" s="26"/>
      <c r="L67" s="26"/>
      <c r="M67" s="26"/>
      <c r="N67" s="26"/>
      <c r="O67" s="42"/>
      <c r="P67" s="43"/>
    </row>
    <row r="68" ht="24" spans="1:16">
      <c r="A68" s="18" t="str">
        <f t="shared" si="3"/>
        <v>205</v>
      </c>
      <c r="B68" s="18">
        <v>20502</v>
      </c>
      <c r="C68" s="19" t="s">
        <v>97</v>
      </c>
      <c r="D68" s="20" t="s">
        <v>98</v>
      </c>
      <c r="E68" s="25" t="s">
        <v>103</v>
      </c>
      <c r="F68" s="22"/>
      <c r="G68" s="26">
        <f t="shared" si="19"/>
        <v>4505800</v>
      </c>
      <c r="H68" s="26">
        <f t="shared" si="20"/>
        <v>540696</v>
      </c>
      <c r="I68" s="26">
        <v>540696</v>
      </c>
      <c r="J68" s="26"/>
      <c r="K68" s="26"/>
      <c r="L68" s="26"/>
      <c r="M68" s="26"/>
      <c r="N68" s="26">
        <v>3965104</v>
      </c>
      <c r="O68" s="42"/>
      <c r="P68" s="43"/>
    </row>
    <row r="69" ht="24" spans="1:16">
      <c r="A69" s="18" t="str">
        <f t="shared" si="3"/>
        <v>205</v>
      </c>
      <c r="B69" s="18">
        <v>20502</v>
      </c>
      <c r="C69" s="19" t="s">
        <v>97</v>
      </c>
      <c r="D69" s="20" t="s">
        <v>98</v>
      </c>
      <c r="E69" s="25" t="s">
        <v>104</v>
      </c>
      <c r="F69" s="22"/>
      <c r="G69" s="26">
        <f t="shared" si="19"/>
        <v>2129250</v>
      </c>
      <c r="H69" s="26">
        <f t="shared" si="20"/>
        <v>255510</v>
      </c>
      <c r="I69" s="26">
        <v>255510</v>
      </c>
      <c r="J69" s="26"/>
      <c r="K69" s="26"/>
      <c r="L69" s="26"/>
      <c r="M69" s="26"/>
      <c r="N69" s="26">
        <v>1873740</v>
      </c>
      <c r="O69" s="42"/>
      <c r="P69" s="43"/>
    </row>
    <row r="70" ht="24" spans="1:16">
      <c r="A70" s="18" t="str">
        <f t="shared" si="3"/>
        <v>205</v>
      </c>
      <c r="B70" s="18">
        <v>20502</v>
      </c>
      <c r="C70" s="19" t="s">
        <v>97</v>
      </c>
      <c r="D70" s="20" t="s">
        <v>98</v>
      </c>
      <c r="E70" s="25" t="s">
        <v>105</v>
      </c>
      <c r="F70" s="22"/>
      <c r="G70" s="26">
        <f t="shared" si="19"/>
        <v>54000</v>
      </c>
      <c r="H70" s="26">
        <f t="shared" si="20"/>
        <v>54000</v>
      </c>
      <c r="I70" s="26">
        <v>54000</v>
      </c>
      <c r="J70" s="26"/>
      <c r="K70" s="26"/>
      <c r="L70" s="26"/>
      <c r="M70" s="26"/>
      <c r="N70" s="26"/>
      <c r="O70" s="42"/>
      <c r="P70" s="43"/>
    </row>
    <row r="71" ht="24" spans="1:16">
      <c r="A71" s="18" t="str">
        <f t="shared" si="3"/>
        <v>205</v>
      </c>
      <c r="B71" s="18">
        <v>20502</v>
      </c>
      <c r="C71" s="19" t="s">
        <v>97</v>
      </c>
      <c r="D71" s="20" t="s">
        <v>98</v>
      </c>
      <c r="E71" s="25" t="s">
        <v>106</v>
      </c>
      <c r="F71" s="22"/>
      <c r="G71" s="26">
        <f t="shared" si="19"/>
        <v>36000</v>
      </c>
      <c r="H71" s="26">
        <f t="shared" si="20"/>
        <v>36000</v>
      </c>
      <c r="I71" s="26">
        <v>36000</v>
      </c>
      <c r="J71" s="26"/>
      <c r="K71" s="26"/>
      <c r="L71" s="26"/>
      <c r="M71" s="26"/>
      <c r="N71" s="26"/>
      <c r="O71" s="42"/>
      <c r="P71" s="43"/>
    </row>
    <row r="72" ht="24" spans="1:16">
      <c r="A72" s="27" t="str">
        <f t="shared" si="3"/>
        <v>205</v>
      </c>
      <c r="B72" s="27">
        <v>20502</v>
      </c>
      <c r="C72" s="28" t="s">
        <v>97</v>
      </c>
      <c r="D72" s="29" t="s">
        <v>98</v>
      </c>
      <c r="E72" s="30" t="s">
        <v>107</v>
      </c>
      <c r="F72" s="31"/>
      <c r="G72" s="32">
        <f t="shared" si="19"/>
        <v>50000</v>
      </c>
      <c r="H72" s="32">
        <f t="shared" si="20"/>
        <v>50000</v>
      </c>
      <c r="I72" s="32">
        <v>50000</v>
      </c>
      <c r="J72" s="26"/>
      <c r="K72" s="26"/>
      <c r="L72" s="26"/>
      <c r="M72" s="26"/>
      <c r="N72" s="26"/>
      <c r="O72" s="42"/>
      <c r="P72" s="43"/>
    </row>
    <row r="73" ht="24" spans="1:16">
      <c r="A73" s="18" t="str">
        <f t="shared" si="3"/>
        <v>205</v>
      </c>
      <c r="B73" s="18">
        <v>20502</v>
      </c>
      <c r="C73" s="19" t="s">
        <v>97</v>
      </c>
      <c r="D73" s="20" t="s">
        <v>98</v>
      </c>
      <c r="E73" s="25" t="s">
        <v>108</v>
      </c>
      <c r="F73" s="22"/>
      <c r="G73" s="26">
        <f t="shared" si="19"/>
        <v>80000</v>
      </c>
      <c r="H73" s="26">
        <f t="shared" si="20"/>
        <v>80000</v>
      </c>
      <c r="I73" s="26">
        <v>80000</v>
      </c>
      <c r="J73" s="26"/>
      <c r="K73" s="26"/>
      <c r="L73" s="26"/>
      <c r="M73" s="26"/>
      <c r="N73" s="26"/>
      <c r="O73" s="42"/>
      <c r="P73" s="43"/>
    </row>
    <row r="74" ht="24" spans="1:16">
      <c r="A74" s="18" t="str">
        <f t="shared" ref="A74:A137" si="21">LEFT(B74,3)</f>
        <v>205</v>
      </c>
      <c r="B74" s="18">
        <v>20502</v>
      </c>
      <c r="C74" s="19" t="s">
        <v>97</v>
      </c>
      <c r="D74" s="20" t="s">
        <v>98</v>
      </c>
      <c r="E74" s="25" t="s">
        <v>109</v>
      </c>
      <c r="F74" s="22"/>
      <c r="G74" s="26">
        <f t="shared" si="19"/>
        <v>1209600</v>
      </c>
      <c r="H74" s="26">
        <f t="shared" si="20"/>
        <v>1209600</v>
      </c>
      <c r="I74" s="26">
        <v>1209600</v>
      </c>
      <c r="J74" s="26"/>
      <c r="K74" s="26"/>
      <c r="L74" s="26"/>
      <c r="M74" s="26"/>
      <c r="N74" s="26"/>
      <c r="O74" s="42"/>
      <c r="P74" s="43"/>
    </row>
    <row r="75" ht="24" spans="1:16">
      <c r="A75" s="18" t="str">
        <f t="shared" si="21"/>
        <v>205</v>
      </c>
      <c r="B75" s="18">
        <v>20502</v>
      </c>
      <c r="C75" s="19" t="s">
        <v>97</v>
      </c>
      <c r="D75" s="20" t="s">
        <v>98</v>
      </c>
      <c r="E75" s="25" t="s">
        <v>110</v>
      </c>
      <c r="F75" s="22"/>
      <c r="G75" s="26">
        <f t="shared" si="19"/>
        <v>3283200</v>
      </c>
      <c r="H75" s="26">
        <f t="shared" si="20"/>
        <v>3283200</v>
      </c>
      <c r="I75" s="26">
        <v>3283200</v>
      </c>
      <c r="J75" s="26"/>
      <c r="K75" s="26"/>
      <c r="L75" s="26"/>
      <c r="M75" s="26"/>
      <c r="N75" s="26"/>
      <c r="O75" s="42"/>
      <c r="P75" s="43"/>
    </row>
    <row r="76" ht="24" spans="1:16">
      <c r="A76" s="18" t="str">
        <f t="shared" si="21"/>
        <v>205</v>
      </c>
      <c r="B76" s="18">
        <v>20502</v>
      </c>
      <c r="C76" s="19" t="s">
        <v>97</v>
      </c>
      <c r="D76" s="20" t="s">
        <v>98</v>
      </c>
      <c r="E76" s="25" t="s">
        <v>111</v>
      </c>
      <c r="F76" s="22"/>
      <c r="G76" s="26">
        <f t="shared" si="19"/>
        <v>475200</v>
      </c>
      <c r="H76" s="26">
        <f t="shared" si="20"/>
        <v>475200</v>
      </c>
      <c r="I76" s="26">
        <v>475200</v>
      </c>
      <c r="J76" s="26"/>
      <c r="K76" s="26"/>
      <c r="L76" s="26"/>
      <c r="M76" s="26"/>
      <c r="N76" s="26"/>
      <c r="O76" s="42"/>
      <c r="P76" s="43"/>
    </row>
    <row r="77" ht="24" spans="1:16">
      <c r="A77" s="18" t="str">
        <f t="shared" si="21"/>
        <v>205</v>
      </c>
      <c r="B77" s="18">
        <v>20502</v>
      </c>
      <c r="C77" s="19" t="s">
        <v>97</v>
      </c>
      <c r="D77" s="20" t="s">
        <v>98</v>
      </c>
      <c r="E77" s="25" t="s">
        <v>112</v>
      </c>
      <c r="F77" s="22"/>
      <c r="G77" s="26">
        <f t="shared" si="19"/>
        <v>390000</v>
      </c>
      <c r="H77" s="26">
        <f t="shared" si="20"/>
        <v>390000</v>
      </c>
      <c r="I77" s="26">
        <v>390000</v>
      </c>
      <c r="J77" s="26"/>
      <c r="K77" s="26"/>
      <c r="L77" s="42"/>
      <c r="M77" s="26"/>
      <c r="N77" s="26"/>
      <c r="O77" s="42"/>
      <c r="P77" s="43"/>
    </row>
    <row r="78" ht="24" spans="1:16">
      <c r="A78" s="18" t="str">
        <f t="shared" si="21"/>
        <v>205</v>
      </c>
      <c r="B78" s="18">
        <v>20502</v>
      </c>
      <c r="C78" s="19" t="s">
        <v>97</v>
      </c>
      <c r="D78" s="20" t="s">
        <v>98</v>
      </c>
      <c r="E78" s="25" t="s">
        <v>113</v>
      </c>
      <c r="F78" s="22"/>
      <c r="G78" s="26">
        <f t="shared" si="19"/>
        <v>110000</v>
      </c>
      <c r="H78" s="26">
        <f t="shared" si="20"/>
        <v>110000</v>
      </c>
      <c r="I78" s="26">
        <v>110000</v>
      </c>
      <c r="J78" s="26"/>
      <c r="K78" s="26"/>
      <c r="L78" s="26"/>
      <c r="M78" s="26"/>
      <c r="N78" s="26"/>
      <c r="O78" s="42"/>
      <c r="P78" s="43"/>
    </row>
    <row r="79" ht="24" spans="1:16">
      <c r="A79" s="18" t="str">
        <f t="shared" si="21"/>
        <v>205</v>
      </c>
      <c r="B79" s="18">
        <v>20502</v>
      </c>
      <c r="C79" s="19" t="s">
        <v>97</v>
      </c>
      <c r="D79" s="20" t="s">
        <v>98</v>
      </c>
      <c r="E79" s="25" t="s">
        <v>114</v>
      </c>
      <c r="F79" s="22"/>
      <c r="G79" s="26">
        <f t="shared" si="19"/>
        <v>108000</v>
      </c>
      <c r="H79" s="26">
        <f t="shared" si="20"/>
        <v>108000</v>
      </c>
      <c r="I79" s="26">
        <v>108000</v>
      </c>
      <c r="J79" s="26"/>
      <c r="K79" s="26"/>
      <c r="L79" s="26"/>
      <c r="M79" s="26"/>
      <c r="N79" s="26"/>
      <c r="O79" s="42"/>
      <c r="P79" s="43"/>
    </row>
    <row r="80" ht="24" spans="1:16">
      <c r="A80" s="18" t="str">
        <f t="shared" si="21"/>
        <v>205</v>
      </c>
      <c r="B80" s="18">
        <v>20502</v>
      </c>
      <c r="C80" s="19" t="s">
        <v>97</v>
      </c>
      <c r="D80" s="20" t="s">
        <v>98</v>
      </c>
      <c r="E80" s="25" t="s">
        <v>115</v>
      </c>
      <c r="F80" s="22"/>
      <c r="G80" s="26">
        <f t="shared" si="19"/>
        <v>44000</v>
      </c>
      <c r="H80" s="26">
        <f t="shared" si="20"/>
        <v>44000</v>
      </c>
      <c r="I80" s="26">
        <v>44000</v>
      </c>
      <c r="J80" s="26"/>
      <c r="K80" s="26"/>
      <c r="L80" s="26"/>
      <c r="M80" s="26"/>
      <c r="N80" s="26"/>
      <c r="O80" s="42"/>
      <c r="P80" s="43"/>
    </row>
    <row r="81" ht="24" spans="1:16">
      <c r="A81" s="18" t="str">
        <f t="shared" si="21"/>
        <v>205</v>
      </c>
      <c r="B81" s="18">
        <v>20502</v>
      </c>
      <c r="C81" s="19" t="s">
        <v>97</v>
      </c>
      <c r="D81" s="20" t="s">
        <v>98</v>
      </c>
      <c r="E81" s="25" t="s">
        <v>116</v>
      </c>
      <c r="F81" s="22"/>
      <c r="G81" s="26">
        <f t="shared" si="19"/>
        <v>1887120</v>
      </c>
      <c r="H81" s="26">
        <f t="shared" si="20"/>
        <v>1887120</v>
      </c>
      <c r="I81" s="26">
        <v>1887120</v>
      </c>
      <c r="J81" s="26"/>
      <c r="K81" s="26"/>
      <c r="L81" s="26"/>
      <c r="M81" s="26"/>
      <c r="N81" s="26"/>
      <c r="O81" s="42"/>
      <c r="P81" s="43"/>
    </row>
    <row r="82" ht="24" spans="1:16">
      <c r="A82" s="18" t="str">
        <f t="shared" si="21"/>
        <v>205</v>
      </c>
      <c r="B82" s="18">
        <v>20502</v>
      </c>
      <c r="C82" s="19" t="s">
        <v>97</v>
      </c>
      <c r="D82" s="20" t="s">
        <v>98</v>
      </c>
      <c r="E82" s="25" t="s">
        <v>117</v>
      </c>
      <c r="F82" s="22"/>
      <c r="G82" s="26">
        <f t="shared" si="19"/>
        <v>325240</v>
      </c>
      <c r="H82" s="26">
        <f t="shared" si="20"/>
        <v>325240</v>
      </c>
      <c r="I82" s="26">
        <v>325240</v>
      </c>
      <c r="J82" s="26"/>
      <c r="K82" s="26"/>
      <c r="L82" s="26"/>
      <c r="M82" s="26"/>
      <c r="N82" s="26"/>
      <c r="O82" s="42"/>
      <c r="P82" s="43"/>
    </row>
    <row r="83" ht="24" spans="1:16">
      <c r="A83" s="18" t="str">
        <f t="shared" si="21"/>
        <v>205</v>
      </c>
      <c r="B83" s="18">
        <v>20502</v>
      </c>
      <c r="C83" s="19" t="s">
        <v>97</v>
      </c>
      <c r="D83" s="20" t="s">
        <v>98</v>
      </c>
      <c r="E83" s="25" t="s">
        <v>118</v>
      </c>
      <c r="F83" s="22"/>
      <c r="G83" s="26">
        <f t="shared" si="19"/>
        <v>62400</v>
      </c>
      <c r="H83" s="26">
        <f t="shared" si="20"/>
        <v>62400</v>
      </c>
      <c r="I83" s="26">
        <v>62400</v>
      </c>
      <c r="J83" s="26"/>
      <c r="K83" s="26"/>
      <c r="L83" s="26"/>
      <c r="M83" s="26"/>
      <c r="N83" s="26"/>
      <c r="O83" s="42"/>
      <c r="P83" s="43"/>
    </row>
    <row r="84" ht="24" spans="1:16">
      <c r="A84" s="18" t="str">
        <f t="shared" si="21"/>
        <v>205</v>
      </c>
      <c r="B84" s="18">
        <v>20502</v>
      </c>
      <c r="C84" s="19" t="s">
        <v>97</v>
      </c>
      <c r="D84" s="20" t="s">
        <v>98</v>
      </c>
      <c r="E84" s="25" t="s">
        <v>119</v>
      </c>
      <c r="F84" s="22"/>
      <c r="G84" s="26">
        <f t="shared" si="19"/>
        <v>1279200</v>
      </c>
      <c r="H84" s="26">
        <f t="shared" si="20"/>
        <v>1279200</v>
      </c>
      <c r="I84" s="26">
        <v>1279200</v>
      </c>
      <c r="J84" s="26"/>
      <c r="K84" s="26"/>
      <c r="L84" s="26"/>
      <c r="M84" s="26"/>
      <c r="N84" s="26"/>
      <c r="O84" s="42"/>
      <c r="P84" s="43"/>
    </row>
    <row r="85" ht="24" spans="1:16">
      <c r="A85" s="18" t="str">
        <f t="shared" si="21"/>
        <v>205</v>
      </c>
      <c r="B85" s="18">
        <v>20502</v>
      </c>
      <c r="C85" s="19" t="s">
        <v>97</v>
      </c>
      <c r="D85" s="20" t="s">
        <v>98</v>
      </c>
      <c r="E85" s="25" t="s">
        <v>120</v>
      </c>
      <c r="F85" s="22"/>
      <c r="G85" s="26">
        <f t="shared" si="19"/>
        <v>187200</v>
      </c>
      <c r="H85" s="26">
        <f t="shared" si="20"/>
        <v>187200</v>
      </c>
      <c r="I85" s="26">
        <v>187200</v>
      </c>
      <c r="J85" s="26"/>
      <c r="K85" s="26"/>
      <c r="L85" s="26"/>
      <c r="M85" s="26"/>
      <c r="N85" s="26"/>
      <c r="O85" s="42"/>
      <c r="P85" s="43"/>
    </row>
    <row r="86" ht="24" spans="1:16">
      <c r="A86" s="18" t="str">
        <f t="shared" si="21"/>
        <v>205</v>
      </c>
      <c r="B86" s="18">
        <v>20502</v>
      </c>
      <c r="C86" s="19" t="s">
        <v>97</v>
      </c>
      <c r="D86" s="20" t="s">
        <v>98</v>
      </c>
      <c r="E86" s="25" t="s">
        <v>121</v>
      </c>
      <c r="F86" s="22"/>
      <c r="G86" s="26">
        <f t="shared" si="19"/>
        <v>49600</v>
      </c>
      <c r="H86" s="26">
        <f t="shared" si="20"/>
        <v>49600</v>
      </c>
      <c r="I86" s="26">
        <v>49600</v>
      </c>
      <c r="J86" s="26"/>
      <c r="K86" s="26"/>
      <c r="L86" s="26"/>
      <c r="M86" s="26"/>
      <c r="N86" s="26"/>
      <c r="O86" s="42"/>
      <c r="P86" s="43"/>
    </row>
    <row r="87" ht="24" spans="1:16">
      <c r="A87" s="18" t="str">
        <f t="shared" si="21"/>
        <v>205</v>
      </c>
      <c r="B87" s="18">
        <v>20502</v>
      </c>
      <c r="C87" s="19" t="s">
        <v>97</v>
      </c>
      <c r="D87" s="20" t="s">
        <v>98</v>
      </c>
      <c r="E87" s="25" t="s">
        <v>122</v>
      </c>
      <c r="F87" s="22"/>
      <c r="G87" s="26">
        <f t="shared" si="19"/>
        <v>866240</v>
      </c>
      <c r="H87" s="26">
        <f t="shared" si="20"/>
        <v>866240</v>
      </c>
      <c r="I87" s="26">
        <v>866240</v>
      </c>
      <c r="J87" s="26"/>
      <c r="K87" s="26"/>
      <c r="L87" s="26"/>
      <c r="M87" s="26"/>
      <c r="N87" s="26"/>
      <c r="O87" s="42"/>
      <c r="P87" s="43"/>
    </row>
    <row r="88" ht="24" spans="1:16">
      <c r="A88" s="18" t="str">
        <f t="shared" si="21"/>
        <v>205</v>
      </c>
      <c r="B88" s="18">
        <v>20502</v>
      </c>
      <c r="C88" s="19" t="s">
        <v>97</v>
      </c>
      <c r="D88" s="20" t="s">
        <v>98</v>
      </c>
      <c r="E88" s="25" t="s">
        <v>123</v>
      </c>
      <c r="F88" s="22"/>
      <c r="G88" s="26">
        <f t="shared" si="19"/>
        <v>572160</v>
      </c>
      <c r="H88" s="26">
        <f t="shared" si="20"/>
        <v>572160</v>
      </c>
      <c r="I88" s="26">
        <v>572160</v>
      </c>
      <c r="J88" s="26"/>
      <c r="K88" s="26"/>
      <c r="L88" s="26"/>
      <c r="M88" s="26"/>
      <c r="N88" s="26"/>
      <c r="O88" s="42"/>
      <c r="P88" s="43"/>
    </row>
    <row r="89" ht="24" spans="1:16">
      <c r="A89" s="18" t="str">
        <f t="shared" si="21"/>
        <v>205</v>
      </c>
      <c r="B89" s="18">
        <v>20502</v>
      </c>
      <c r="C89" s="19" t="s">
        <v>97</v>
      </c>
      <c r="D89" s="20" t="s">
        <v>98</v>
      </c>
      <c r="E89" s="25" t="s">
        <v>124</v>
      </c>
      <c r="F89" s="22"/>
      <c r="G89" s="26">
        <f t="shared" si="19"/>
        <v>170000</v>
      </c>
      <c r="H89" s="26">
        <f t="shared" si="20"/>
        <v>170000</v>
      </c>
      <c r="I89" s="26">
        <v>170000</v>
      </c>
      <c r="J89" s="26"/>
      <c r="K89" s="26"/>
      <c r="L89" s="42"/>
      <c r="M89" s="26"/>
      <c r="N89" s="26"/>
      <c r="O89" s="42"/>
      <c r="P89" s="43"/>
    </row>
    <row r="90" ht="24" spans="1:16">
      <c r="A90" s="18" t="str">
        <f t="shared" si="21"/>
        <v>205</v>
      </c>
      <c r="B90" s="18">
        <v>20502</v>
      </c>
      <c r="C90" s="19" t="s">
        <v>97</v>
      </c>
      <c r="D90" s="20" t="s">
        <v>98</v>
      </c>
      <c r="E90" s="25" t="s">
        <v>125</v>
      </c>
      <c r="F90" s="22"/>
      <c r="G90" s="26">
        <f t="shared" si="19"/>
        <v>50000</v>
      </c>
      <c r="H90" s="26">
        <f t="shared" si="20"/>
        <v>50000</v>
      </c>
      <c r="I90" s="26">
        <v>50000</v>
      </c>
      <c r="J90" s="26"/>
      <c r="K90" s="26"/>
      <c r="L90" s="26"/>
      <c r="M90" s="26"/>
      <c r="N90" s="26"/>
      <c r="O90" s="42"/>
      <c r="P90" s="43"/>
    </row>
    <row r="91" ht="24" spans="1:16">
      <c r="A91" s="18" t="str">
        <f t="shared" si="21"/>
        <v>205</v>
      </c>
      <c r="B91" s="18">
        <v>20502</v>
      </c>
      <c r="C91" s="19" t="s">
        <v>97</v>
      </c>
      <c r="D91" s="20" t="s">
        <v>98</v>
      </c>
      <c r="E91" s="25" t="s">
        <v>126</v>
      </c>
      <c r="F91" s="22"/>
      <c r="G91" s="26">
        <f t="shared" si="19"/>
        <v>40000</v>
      </c>
      <c r="H91" s="26">
        <f t="shared" si="20"/>
        <v>40000</v>
      </c>
      <c r="I91" s="26">
        <v>40000</v>
      </c>
      <c r="J91" s="26"/>
      <c r="K91" s="26"/>
      <c r="L91" s="26"/>
      <c r="M91" s="26"/>
      <c r="N91" s="26"/>
      <c r="O91" s="42"/>
      <c r="P91" s="43"/>
    </row>
    <row r="92" ht="24" spans="1:16">
      <c r="A92" s="18" t="str">
        <f t="shared" si="21"/>
        <v>205</v>
      </c>
      <c r="B92" s="18">
        <v>20502</v>
      </c>
      <c r="C92" s="19" t="s">
        <v>97</v>
      </c>
      <c r="D92" s="20" t="s">
        <v>98</v>
      </c>
      <c r="E92" s="25" t="s">
        <v>127</v>
      </c>
      <c r="F92" s="22"/>
      <c r="G92" s="26">
        <f t="shared" si="19"/>
        <v>530400</v>
      </c>
      <c r="H92" s="26">
        <f t="shared" si="20"/>
        <v>530400</v>
      </c>
      <c r="I92" s="26">
        <v>530400</v>
      </c>
      <c r="J92" s="26"/>
      <c r="K92" s="26"/>
      <c r="L92" s="26"/>
      <c r="M92" s="26"/>
      <c r="N92" s="26"/>
      <c r="O92" s="42"/>
      <c r="P92" s="43"/>
    </row>
    <row r="93" ht="24" spans="1:16">
      <c r="A93" s="18" t="str">
        <f t="shared" si="21"/>
        <v>205</v>
      </c>
      <c r="B93" s="18">
        <v>20502</v>
      </c>
      <c r="C93" s="19" t="s">
        <v>97</v>
      </c>
      <c r="D93" s="20" t="s">
        <v>98</v>
      </c>
      <c r="E93" s="25" t="s">
        <v>128</v>
      </c>
      <c r="F93" s="22"/>
      <c r="G93" s="26">
        <f t="shared" si="19"/>
        <v>68000</v>
      </c>
      <c r="H93" s="26">
        <f t="shared" si="20"/>
        <v>68000</v>
      </c>
      <c r="I93" s="26">
        <v>68000</v>
      </c>
      <c r="J93" s="26"/>
      <c r="K93" s="26"/>
      <c r="L93" s="26"/>
      <c r="M93" s="26"/>
      <c r="N93" s="26"/>
      <c r="O93" s="42"/>
      <c r="P93" s="43"/>
    </row>
    <row r="94" ht="24" spans="1:16">
      <c r="A94" s="18" t="str">
        <f t="shared" si="21"/>
        <v>205</v>
      </c>
      <c r="B94" s="18">
        <v>20502</v>
      </c>
      <c r="C94" s="19" t="s">
        <v>97</v>
      </c>
      <c r="D94" s="20" t="s">
        <v>98</v>
      </c>
      <c r="E94" s="25" t="s">
        <v>129</v>
      </c>
      <c r="F94" s="22"/>
      <c r="G94" s="26">
        <f t="shared" si="19"/>
        <v>260900</v>
      </c>
      <c r="H94" s="26">
        <f t="shared" si="20"/>
        <v>260900</v>
      </c>
      <c r="I94" s="26">
        <v>260900</v>
      </c>
      <c r="J94" s="26"/>
      <c r="K94" s="26"/>
      <c r="L94" s="26"/>
      <c r="M94" s="26"/>
      <c r="N94" s="26"/>
      <c r="O94" s="42"/>
      <c r="P94" s="43"/>
    </row>
    <row r="95" ht="24" spans="1:16">
      <c r="A95" s="18" t="str">
        <f t="shared" si="21"/>
        <v>205</v>
      </c>
      <c r="B95" s="18">
        <v>20502</v>
      </c>
      <c r="C95" s="19" t="s">
        <v>97</v>
      </c>
      <c r="D95" s="20" t="s">
        <v>98</v>
      </c>
      <c r="E95" s="25" t="s">
        <v>130</v>
      </c>
      <c r="F95" s="22"/>
      <c r="G95" s="26">
        <f t="shared" si="19"/>
        <v>55000</v>
      </c>
      <c r="H95" s="26">
        <f t="shared" si="20"/>
        <v>55000</v>
      </c>
      <c r="I95" s="26">
        <v>55000</v>
      </c>
      <c r="J95" s="26"/>
      <c r="K95" s="26"/>
      <c r="L95" s="26"/>
      <c r="M95" s="26"/>
      <c r="N95" s="26"/>
      <c r="O95" s="42"/>
      <c r="P95" s="43"/>
    </row>
    <row r="96" ht="24" spans="1:16">
      <c r="A96" s="18" t="str">
        <f t="shared" si="21"/>
        <v>205</v>
      </c>
      <c r="B96" s="18">
        <v>20502</v>
      </c>
      <c r="C96" s="19" t="s">
        <v>97</v>
      </c>
      <c r="D96" s="20" t="s">
        <v>98</v>
      </c>
      <c r="E96" s="25" t="s">
        <v>131</v>
      </c>
      <c r="F96" s="22"/>
      <c r="G96" s="26">
        <f t="shared" si="19"/>
        <v>100500</v>
      </c>
      <c r="H96" s="26">
        <f t="shared" si="20"/>
        <v>100500</v>
      </c>
      <c r="I96" s="26">
        <v>100500</v>
      </c>
      <c r="J96" s="26"/>
      <c r="K96" s="26"/>
      <c r="L96" s="26"/>
      <c r="M96" s="26"/>
      <c r="N96" s="26"/>
      <c r="O96" s="42"/>
      <c r="P96" s="43"/>
    </row>
    <row r="97" ht="24" spans="1:16">
      <c r="A97" s="18" t="str">
        <f t="shared" si="21"/>
        <v>205</v>
      </c>
      <c r="B97" s="18">
        <v>20502</v>
      </c>
      <c r="C97" s="19" t="s">
        <v>97</v>
      </c>
      <c r="D97" s="20" t="s">
        <v>98</v>
      </c>
      <c r="E97" s="25" t="s">
        <v>132</v>
      </c>
      <c r="F97" s="22"/>
      <c r="G97" s="26">
        <f t="shared" si="19"/>
        <v>63750</v>
      </c>
      <c r="H97" s="26">
        <f t="shared" si="20"/>
        <v>63750</v>
      </c>
      <c r="I97" s="26">
        <v>63750</v>
      </c>
      <c r="J97" s="26"/>
      <c r="K97" s="26"/>
      <c r="L97" s="26"/>
      <c r="M97" s="26"/>
      <c r="N97" s="26"/>
      <c r="O97" s="42"/>
      <c r="P97" s="43"/>
    </row>
    <row r="98" ht="24" spans="1:16">
      <c r="A98" s="18" t="str">
        <f t="shared" si="21"/>
        <v>205</v>
      </c>
      <c r="B98" s="18">
        <v>20502</v>
      </c>
      <c r="C98" s="19" t="s">
        <v>97</v>
      </c>
      <c r="D98" s="20" t="s">
        <v>98</v>
      </c>
      <c r="E98" s="25" t="s">
        <v>133</v>
      </c>
      <c r="F98" s="22"/>
      <c r="G98" s="26">
        <f t="shared" si="19"/>
        <v>980000</v>
      </c>
      <c r="H98" s="26">
        <f t="shared" si="20"/>
        <v>90000</v>
      </c>
      <c r="I98" s="26">
        <v>90000</v>
      </c>
      <c r="J98" s="26"/>
      <c r="K98" s="26"/>
      <c r="L98" s="26"/>
      <c r="M98" s="26"/>
      <c r="N98" s="26">
        <v>890000</v>
      </c>
      <c r="O98" s="42"/>
      <c r="P98" s="43"/>
    </row>
    <row r="99" ht="24" spans="1:16">
      <c r="A99" s="18" t="str">
        <f t="shared" si="21"/>
        <v>205</v>
      </c>
      <c r="B99" s="18">
        <v>20502</v>
      </c>
      <c r="C99" s="19" t="s">
        <v>97</v>
      </c>
      <c r="D99" s="20" t="s">
        <v>98</v>
      </c>
      <c r="E99" s="25" t="s">
        <v>134</v>
      </c>
      <c r="F99" s="22"/>
      <c r="G99" s="26">
        <f t="shared" si="19"/>
        <v>600000</v>
      </c>
      <c r="H99" s="26">
        <f t="shared" si="20"/>
        <v>600000</v>
      </c>
      <c r="I99" s="26">
        <v>600000</v>
      </c>
      <c r="J99" s="26"/>
      <c r="K99" s="26"/>
      <c r="L99" s="26"/>
      <c r="M99" s="26"/>
      <c r="N99" s="26"/>
      <c r="O99" s="42"/>
      <c r="P99" s="43"/>
    </row>
    <row r="100" ht="24" spans="1:16">
      <c r="A100" s="18" t="str">
        <f t="shared" si="21"/>
        <v>205</v>
      </c>
      <c r="B100" s="18">
        <v>20502</v>
      </c>
      <c r="C100" s="19" t="s">
        <v>97</v>
      </c>
      <c r="D100" s="20" t="s">
        <v>98</v>
      </c>
      <c r="E100" s="25" t="s">
        <v>135</v>
      </c>
      <c r="F100" s="22"/>
      <c r="G100" s="26">
        <f t="shared" si="19"/>
        <v>2200000</v>
      </c>
      <c r="H100" s="26">
        <f t="shared" si="20"/>
        <v>0</v>
      </c>
      <c r="I100" s="26"/>
      <c r="J100" s="26"/>
      <c r="K100" s="26"/>
      <c r="L100" s="26">
        <v>2200000</v>
      </c>
      <c r="M100" s="26"/>
      <c r="N100" s="26"/>
      <c r="O100" s="42"/>
      <c r="P100" s="43"/>
    </row>
    <row r="101" ht="24" spans="1:16">
      <c r="A101" s="18" t="str">
        <f t="shared" si="21"/>
        <v>205</v>
      </c>
      <c r="B101" s="18">
        <v>20502</v>
      </c>
      <c r="C101" s="19" t="s">
        <v>97</v>
      </c>
      <c r="D101" s="20" t="s">
        <v>98</v>
      </c>
      <c r="E101" s="25" t="s">
        <v>136</v>
      </c>
      <c r="F101" s="22"/>
      <c r="G101" s="26">
        <f t="shared" si="19"/>
        <v>648000</v>
      </c>
      <c r="H101" s="26">
        <f t="shared" si="20"/>
        <v>648000</v>
      </c>
      <c r="I101" s="26">
        <v>648000</v>
      </c>
      <c r="J101" s="26"/>
      <c r="K101" s="26"/>
      <c r="L101" s="26"/>
      <c r="M101" s="26"/>
      <c r="N101" s="26"/>
      <c r="O101" s="42"/>
      <c r="P101" s="43"/>
    </row>
    <row r="102" ht="24" spans="1:16">
      <c r="A102" s="18" t="str">
        <f t="shared" si="21"/>
        <v>205</v>
      </c>
      <c r="B102" s="18">
        <v>20502</v>
      </c>
      <c r="C102" s="19" t="s">
        <v>97</v>
      </c>
      <c r="D102" s="20" t="s">
        <v>98</v>
      </c>
      <c r="E102" s="25" t="s">
        <v>137</v>
      </c>
      <c r="F102" s="22"/>
      <c r="G102" s="26">
        <f t="shared" si="19"/>
        <v>1650000</v>
      </c>
      <c r="H102" s="26">
        <f t="shared" si="20"/>
        <v>0</v>
      </c>
      <c r="I102" s="26"/>
      <c r="J102" s="26"/>
      <c r="K102" s="26"/>
      <c r="L102" s="26">
        <v>1650000</v>
      </c>
      <c r="M102" s="26"/>
      <c r="N102" s="26"/>
      <c r="O102" s="42"/>
      <c r="P102" s="43"/>
    </row>
    <row r="103" ht="24" spans="1:16">
      <c r="A103" s="18" t="str">
        <f t="shared" si="21"/>
        <v>205</v>
      </c>
      <c r="B103" s="18">
        <v>20502</v>
      </c>
      <c r="C103" s="19" t="s">
        <v>97</v>
      </c>
      <c r="D103" s="20" t="s">
        <v>98</v>
      </c>
      <c r="E103" s="25" t="s">
        <v>138</v>
      </c>
      <c r="F103" s="22"/>
      <c r="G103" s="26">
        <f t="shared" si="19"/>
        <v>2650000</v>
      </c>
      <c r="H103" s="26">
        <f t="shared" si="20"/>
        <v>2650000</v>
      </c>
      <c r="I103" s="26">
        <v>2650000</v>
      </c>
      <c r="J103" s="26"/>
      <c r="K103" s="26"/>
      <c r="L103" s="26"/>
      <c r="M103" s="26"/>
      <c r="N103" s="26"/>
      <c r="O103" s="42"/>
      <c r="P103" s="43"/>
    </row>
    <row r="104" ht="24" spans="1:16">
      <c r="A104" s="18" t="str">
        <f t="shared" si="21"/>
        <v>205</v>
      </c>
      <c r="B104" s="18">
        <v>20502</v>
      </c>
      <c r="C104" s="19" t="s">
        <v>97</v>
      </c>
      <c r="D104" s="20" t="s">
        <v>98</v>
      </c>
      <c r="E104" s="25" t="s">
        <v>139</v>
      </c>
      <c r="F104" s="22"/>
      <c r="G104" s="26">
        <f t="shared" si="19"/>
        <v>774400</v>
      </c>
      <c r="H104" s="26">
        <f t="shared" si="20"/>
        <v>774400</v>
      </c>
      <c r="I104" s="26">
        <v>774400</v>
      </c>
      <c r="J104" s="26"/>
      <c r="K104" s="26"/>
      <c r="L104" s="26"/>
      <c r="M104" s="26"/>
      <c r="N104" s="26"/>
      <c r="O104" s="42"/>
      <c r="P104" s="43"/>
    </row>
    <row r="105" spans="1:16">
      <c r="A105" s="18" t="str">
        <f t="shared" si="21"/>
        <v/>
      </c>
      <c r="B105" s="18"/>
      <c r="C105" s="19"/>
      <c r="D105" s="20" t="s">
        <v>140</v>
      </c>
      <c r="E105" s="24" t="s">
        <v>141</v>
      </c>
      <c r="F105" s="22"/>
      <c r="G105" s="23">
        <f t="shared" ref="G105:I105" si="22">SUM(G106)</f>
        <v>12892746</v>
      </c>
      <c r="H105" s="23">
        <f t="shared" si="22"/>
        <v>6056091</v>
      </c>
      <c r="I105" s="23">
        <f t="shared" si="22"/>
        <v>6056091</v>
      </c>
      <c r="J105" s="26"/>
      <c r="K105" s="26"/>
      <c r="L105" s="26"/>
      <c r="M105" s="26"/>
      <c r="N105" s="23">
        <f>SUM(N106)</f>
        <v>6836655</v>
      </c>
      <c r="O105" s="42"/>
      <c r="P105" s="43"/>
    </row>
    <row r="106" spans="1:16">
      <c r="A106" s="18" t="str">
        <f t="shared" si="21"/>
        <v/>
      </c>
      <c r="B106" s="18"/>
      <c r="C106" s="19"/>
      <c r="D106" s="20"/>
      <c r="E106" s="21" t="s">
        <v>26</v>
      </c>
      <c r="F106" s="22"/>
      <c r="G106" s="23">
        <f t="shared" ref="G106:I106" si="23">SUM(G107:G115)</f>
        <v>12892746</v>
      </c>
      <c r="H106" s="23">
        <f t="shared" si="23"/>
        <v>6056091</v>
      </c>
      <c r="I106" s="23">
        <f t="shared" si="23"/>
        <v>6056091</v>
      </c>
      <c r="J106" s="26"/>
      <c r="K106" s="26"/>
      <c r="L106" s="26"/>
      <c r="M106" s="26"/>
      <c r="N106" s="23">
        <f>SUM(N107:N115)</f>
        <v>6836655</v>
      </c>
      <c r="O106" s="42"/>
      <c r="P106" s="43"/>
    </row>
    <row r="107" ht="24" spans="1:16">
      <c r="A107" s="18" t="str">
        <f t="shared" si="21"/>
        <v>210</v>
      </c>
      <c r="B107" s="18">
        <v>21004</v>
      </c>
      <c r="C107" s="19" t="s">
        <v>142</v>
      </c>
      <c r="D107" s="20" t="s">
        <v>143</v>
      </c>
      <c r="E107" s="25" t="s">
        <v>144</v>
      </c>
      <c r="F107" s="22"/>
      <c r="G107" s="26">
        <f t="shared" ref="G107:G115" si="24">H107+L107+M107+N107</f>
        <v>6608200</v>
      </c>
      <c r="H107" s="26">
        <f t="shared" ref="H107:H115" si="25">I107+J107+K107</f>
        <v>660820</v>
      </c>
      <c r="I107" s="26">
        <v>660820</v>
      </c>
      <c r="J107" s="26"/>
      <c r="K107" s="26"/>
      <c r="L107" s="26"/>
      <c r="M107" s="26"/>
      <c r="N107" s="26">
        <v>5947380</v>
      </c>
      <c r="O107" s="42"/>
      <c r="P107" s="43"/>
    </row>
    <row r="108" ht="24" spans="1:16">
      <c r="A108" s="18" t="str">
        <f t="shared" si="21"/>
        <v>210</v>
      </c>
      <c r="B108" s="18">
        <v>21003</v>
      </c>
      <c r="C108" s="19" t="s">
        <v>145</v>
      </c>
      <c r="D108" s="20" t="s">
        <v>143</v>
      </c>
      <c r="E108" s="25" t="s">
        <v>146</v>
      </c>
      <c r="F108" s="22"/>
      <c r="G108" s="26">
        <f t="shared" si="24"/>
        <v>3400000</v>
      </c>
      <c r="H108" s="26">
        <f t="shared" si="25"/>
        <v>2600000</v>
      </c>
      <c r="I108" s="26">
        <v>2600000</v>
      </c>
      <c r="J108" s="26"/>
      <c r="K108" s="26"/>
      <c r="L108" s="26"/>
      <c r="M108" s="26"/>
      <c r="N108" s="26">
        <v>800000</v>
      </c>
      <c r="O108" s="42"/>
      <c r="P108" s="43"/>
    </row>
    <row r="109" ht="24" spans="1:16">
      <c r="A109" s="18" t="str">
        <f t="shared" si="21"/>
        <v>210</v>
      </c>
      <c r="B109" s="18">
        <v>21003</v>
      </c>
      <c r="C109" s="19" t="s">
        <v>145</v>
      </c>
      <c r="D109" s="20" t="s">
        <v>143</v>
      </c>
      <c r="E109" s="25" t="s">
        <v>147</v>
      </c>
      <c r="F109" s="22"/>
      <c r="G109" s="26">
        <f t="shared" si="24"/>
        <v>98550</v>
      </c>
      <c r="H109" s="26">
        <f t="shared" si="25"/>
        <v>49275</v>
      </c>
      <c r="I109" s="26">
        <v>49275</v>
      </c>
      <c r="J109" s="26"/>
      <c r="K109" s="26"/>
      <c r="L109" s="26"/>
      <c r="M109" s="26"/>
      <c r="N109" s="26">
        <v>49275</v>
      </c>
      <c r="O109" s="42"/>
      <c r="P109" s="43"/>
    </row>
    <row r="110" ht="24" spans="1:16">
      <c r="A110" s="18" t="str">
        <f t="shared" si="21"/>
        <v>210</v>
      </c>
      <c r="B110" s="18">
        <v>21004</v>
      </c>
      <c r="C110" s="19" t="s">
        <v>142</v>
      </c>
      <c r="D110" s="20" t="s">
        <v>143</v>
      </c>
      <c r="E110" s="25" t="s">
        <v>148</v>
      </c>
      <c r="F110" s="22"/>
      <c r="G110" s="26">
        <f t="shared" si="24"/>
        <v>636000</v>
      </c>
      <c r="H110" s="26">
        <f t="shared" si="25"/>
        <v>636000</v>
      </c>
      <c r="I110" s="26">
        <v>636000</v>
      </c>
      <c r="J110" s="26"/>
      <c r="K110" s="26"/>
      <c r="L110" s="26"/>
      <c r="M110" s="26"/>
      <c r="N110" s="26">
        <v>0</v>
      </c>
      <c r="O110" s="42"/>
      <c r="P110" s="43"/>
    </row>
    <row r="111" ht="24" spans="1:16">
      <c r="A111" s="18" t="str">
        <f t="shared" si="21"/>
        <v>210</v>
      </c>
      <c r="B111" s="18">
        <v>21004</v>
      </c>
      <c r="C111" s="19" t="s">
        <v>142</v>
      </c>
      <c r="D111" s="20" t="s">
        <v>143</v>
      </c>
      <c r="E111" s="25" t="s">
        <v>149</v>
      </c>
      <c r="F111" s="22"/>
      <c r="G111" s="26">
        <f t="shared" si="24"/>
        <v>746496</v>
      </c>
      <c r="H111" s="26">
        <f t="shared" si="25"/>
        <v>746496</v>
      </c>
      <c r="I111" s="26">
        <v>746496</v>
      </c>
      <c r="J111" s="26"/>
      <c r="K111" s="26"/>
      <c r="L111" s="26"/>
      <c r="M111" s="26"/>
      <c r="N111" s="26">
        <v>0</v>
      </c>
      <c r="O111" s="42"/>
      <c r="P111" s="43"/>
    </row>
    <row r="112" ht="24" spans="1:16">
      <c r="A112" s="18" t="str">
        <f t="shared" si="21"/>
        <v>210</v>
      </c>
      <c r="B112" s="18">
        <v>21004</v>
      </c>
      <c r="C112" s="19" t="s">
        <v>142</v>
      </c>
      <c r="D112" s="20" t="s">
        <v>143</v>
      </c>
      <c r="E112" s="25" t="s">
        <v>150</v>
      </c>
      <c r="F112" s="22"/>
      <c r="G112" s="26">
        <f t="shared" si="24"/>
        <v>79500</v>
      </c>
      <c r="H112" s="26">
        <f t="shared" si="25"/>
        <v>79500</v>
      </c>
      <c r="I112" s="26">
        <v>79500</v>
      </c>
      <c r="J112" s="26"/>
      <c r="K112" s="26"/>
      <c r="L112" s="26"/>
      <c r="M112" s="26"/>
      <c r="N112" s="26">
        <v>0</v>
      </c>
      <c r="O112" s="42"/>
      <c r="P112" s="43"/>
    </row>
    <row r="113" ht="24" spans="1:16">
      <c r="A113" s="18" t="str">
        <f t="shared" si="21"/>
        <v>210</v>
      </c>
      <c r="B113" s="18">
        <v>21004</v>
      </c>
      <c r="C113" s="19" t="s">
        <v>142</v>
      </c>
      <c r="D113" s="20" t="s">
        <v>143</v>
      </c>
      <c r="E113" s="25" t="s">
        <v>151</v>
      </c>
      <c r="F113" s="22"/>
      <c r="G113" s="26">
        <f t="shared" si="24"/>
        <v>80000</v>
      </c>
      <c r="H113" s="26">
        <f t="shared" si="25"/>
        <v>40000</v>
      </c>
      <c r="I113" s="26">
        <v>40000</v>
      </c>
      <c r="J113" s="26"/>
      <c r="K113" s="26"/>
      <c r="L113" s="26"/>
      <c r="M113" s="26"/>
      <c r="N113" s="26">
        <v>40000</v>
      </c>
      <c r="O113" s="42"/>
      <c r="P113" s="43"/>
    </row>
    <row r="114" ht="24" spans="1:16">
      <c r="A114" s="18" t="str">
        <f t="shared" si="21"/>
        <v>210</v>
      </c>
      <c r="B114" s="18">
        <v>21003</v>
      </c>
      <c r="C114" s="19" t="s">
        <v>145</v>
      </c>
      <c r="D114" s="20" t="s">
        <v>143</v>
      </c>
      <c r="E114" s="25" t="s">
        <v>152</v>
      </c>
      <c r="F114" s="22"/>
      <c r="G114" s="26">
        <f t="shared" si="24"/>
        <v>204000</v>
      </c>
      <c r="H114" s="26">
        <f t="shared" si="25"/>
        <v>204000</v>
      </c>
      <c r="I114" s="26">
        <v>204000</v>
      </c>
      <c r="J114" s="26"/>
      <c r="K114" s="26"/>
      <c r="L114" s="26"/>
      <c r="M114" s="26"/>
      <c r="N114" s="26">
        <v>0</v>
      </c>
      <c r="O114" s="42"/>
      <c r="P114" s="43"/>
    </row>
    <row r="115" ht="24" spans="1:16">
      <c r="A115" s="18" t="str">
        <f t="shared" si="21"/>
        <v>210</v>
      </c>
      <c r="B115" s="18">
        <v>21004</v>
      </c>
      <c r="C115" s="19" t="s">
        <v>142</v>
      </c>
      <c r="D115" s="20" t="s">
        <v>143</v>
      </c>
      <c r="E115" s="25" t="s">
        <v>153</v>
      </c>
      <c r="F115" s="22"/>
      <c r="G115" s="26">
        <f t="shared" si="24"/>
        <v>1040000</v>
      </c>
      <c r="H115" s="26">
        <f t="shared" si="25"/>
        <v>1040000</v>
      </c>
      <c r="I115" s="26">
        <v>1040000</v>
      </c>
      <c r="J115" s="26"/>
      <c r="K115" s="26"/>
      <c r="L115" s="26"/>
      <c r="M115" s="26"/>
      <c r="N115" s="26">
        <v>0</v>
      </c>
      <c r="O115" s="42"/>
      <c r="P115" s="43"/>
    </row>
    <row r="116" spans="1:16">
      <c r="A116" s="18" t="str">
        <f t="shared" si="21"/>
        <v/>
      </c>
      <c r="B116" s="18"/>
      <c r="C116" s="19"/>
      <c r="D116" s="20" t="s">
        <v>154</v>
      </c>
      <c r="E116" s="24" t="s">
        <v>155</v>
      </c>
      <c r="F116" s="22"/>
      <c r="G116" s="23">
        <f t="shared" ref="G116:I116" si="26">SUM(G117)</f>
        <v>1245750</v>
      </c>
      <c r="H116" s="23">
        <f t="shared" si="26"/>
        <v>1211625</v>
      </c>
      <c r="I116" s="23">
        <f t="shared" si="26"/>
        <v>1211625</v>
      </c>
      <c r="J116" s="23"/>
      <c r="K116" s="23"/>
      <c r="L116" s="23"/>
      <c r="M116" s="26"/>
      <c r="N116" s="23">
        <f>SUM(N117)</f>
        <v>34125</v>
      </c>
      <c r="O116" s="42"/>
      <c r="P116" s="43"/>
    </row>
    <row r="117" spans="1:16">
      <c r="A117" s="18" t="str">
        <f t="shared" si="21"/>
        <v/>
      </c>
      <c r="B117" s="18"/>
      <c r="C117" s="19"/>
      <c r="D117" s="20"/>
      <c r="E117" s="21" t="s">
        <v>26</v>
      </c>
      <c r="F117" s="22"/>
      <c r="G117" s="23">
        <f t="shared" ref="G117:I117" si="27">SUM(G118:G122)</f>
        <v>1245750</v>
      </c>
      <c r="H117" s="23">
        <f t="shared" si="27"/>
        <v>1211625</v>
      </c>
      <c r="I117" s="23">
        <f t="shared" si="27"/>
        <v>1211625</v>
      </c>
      <c r="J117" s="23"/>
      <c r="K117" s="23"/>
      <c r="L117" s="23"/>
      <c r="M117" s="26"/>
      <c r="N117" s="23">
        <f>SUM(N118:N122)</f>
        <v>34125</v>
      </c>
      <c r="O117" s="42"/>
      <c r="P117" s="43"/>
    </row>
    <row r="118" ht="24" spans="1:16">
      <c r="A118" s="18" t="str">
        <f t="shared" si="21"/>
        <v>210</v>
      </c>
      <c r="B118" s="18">
        <v>21003</v>
      </c>
      <c r="C118" s="19" t="s">
        <v>145</v>
      </c>
      <c r="D118" s="20" t="s">
        <v>156</v>
      </c>
      <c r="E118" s="25" t="s">
        <v>157</v>
      </c>
      <c r="F118" s="22"/>
      <c r="G118" s="26">
        <f t="shared" ref="G118:G122" si="28">H118+L118+M118+N118</f>
        <v>1025000</v>
      </c>
      <c r="H118" s="26">
        <f t="shared" ref="H118:H122" si="29">I118+J118+K118</f>
        <v>1000000</v>
      </c>
      <c r="I118" s="26">
        <v>1000000</v>
      </c>
      <c r="J118" s="26"/>
      <c r="K118" s="26"/>
      <c r="L118" s="26"/>
      <c r="M118" s="26"/>
      <c r="N118" s="26">
        <v>25000</v>
      </c>
      <c r="O118" s="42"/>
      <c r="P118" s="43"/>
    </row>
    <row r="119" ht="24" spans="1:16">
      <c r="A119" s="18" t="str">
        <f t="shared" si="21"/>
        <v>210</v>
      </c>
      <c r="B119" s="18">
        <v>21003</v>
      </c>
      <c r="C119" s="19" t="s">
        <v>145</v>
      </c>
      <c r="D119" s="20" t="s">
        <v>156</v>
      </c>
      <c r="E119" s="25" t="s">
        <v>158</v>
      </c>
      <c r="F119" s="22"/>
      <c r="G119" s="26">
        <f t="shared" si="28"/>
        <v>18250</v>
      </c>
      <c r="H119" s="26">
        <f t="shared" si="29"/>
        <v>9125</v>
      </c>
      <c r="I119" s="26">
        <v>9125</v>
      </c>
      <c r="J119" s="26"/>
      <c r="K119" s="26"/>
      <c r="L119" s="26"/>
      <c r="M119" s="26"/>
      <c r="N119" s="26">
        <v>9125</v>
      </c>
      <c r="O119" s="42"/>
      <c r="P119" s="43"/>
    </row>
    <row r="120" ht="24" spans="1:16">
      <c r="A120" s="18" t="str">
        <f t="shared" si="21"/>
        <v>210</v>
      </c>
      <c r="B120" s="18">
        <v>21004</v>
      </c>
      <c r="C120" s="19" t="s">
        <v>142</v>
      </c>
      <c r="D120" s="20" t="s">
        <v>156</v>
      </c>
      <c r="E120" s="25" t="s">
        <v>159</v>
      </c>
      <c r="F120" s="22"/>
      <c r="G120" s="26">
        <f t="shared" si="28"/>
        <v>84000</v>
      </c>
      <c r="H120" s="26">
        <f t="shared" si="29"/>
        <v>84000</v>
      </c>
      <c r="I120" s="26">
        <v>84000</v>
      </c>
      <c r="J120" s="26"/>
      <c r="K120" s="26"/>
      <c r="L120" s="26"/>
      <c r="M120" s="26"/>
      <c r="N120" s="26">
        <v>0</v>
      </c>
      <c r="O120" s="42"/>
      <c r="P120" s="43"/>
    </row>
    <row r="121" ht="24" spans="1:16">
      <c r="A121" s="18" t="str">
        <f t="shared" si="21"/>
        <v>210</v>
      </c>
      <c r="B121" s="18">
        <v>21004</v>
      </c>
      <c r="C121" s="19" t="s">
        <v>142</v>
      </c>
      <c r="D121" s="20" t="s">
        <v>156</v>
      </c>
      <c r="E121" s="25" t="s">
        <v>160</v>
      </c>
      <c r="F121" s="22"/>
      <c r="G121" s="26">
        <f t="shared" si="28"/>
        <v>10500</v>
      </c>
      <c r="H121" s="26">
        <f t="shared" si="29"/>
        <v>10500</v>
      </c>
      <c r="I121" s="26">
        <v>10500</v>
      </c>
      <c r="J121" s="26"/>
      <c r="K121" s="26"/>
      <c r="L121" s="26"/>
      <c r="M121" s="26"/>
      <c r="N121" s="26">
        <v>0</v>
      </c>
      <c r="O121" s="42"/>
      <c r="P121" s="43"/>
    </row>
    <row r="122" ht="24" spans="1:16">
      <c r="A122" s="18" t="str">
        <f t="shared" si="21"/>
        <v>210</v>
      </c>
      <c r="B122" s="18">
        <v>21003</v>
      </c>
      <c r="C122" s="19" t="s">
        <v>145</v>
      </c>
      <c r="D122" s="20" t="s">
        <v>156</v>
      </c>
      <c r="E122" s="25" t="s">
        <v>161</v>
      </c>
      <c r="F122" s="22"/>
      <c r="G122" s="26">
        <f t="shared" si="28"/>
        <v>108000</v>
      </c>
      <c r="H122" s="26">
        <f t="shared" si="29"/>
        <v>108000</v>
      </c>
      <c r="I122" s="26">
        <v>108000</v>
      </c>
      <c r="J122" s="26"/>
      <c r="K122" s="26"/>
      <c r="L122" s="26"/>
      <c r="M122" s="26"/>
      <c r="N122" s="26">
        <v>0</v>
      </c>
      <c r="O122" s="42"/>
      <c r="P122" s="43"/>
    </row>
    <row r="123" spans="1:16">
      <c r="A123" s="18" t="str">
        <f t="shared" si="21"/>
        <v/>
      </c>
      <c r="B123" s="18"/>
      <c r="C123" s="19"/>
      <c r="D123" s="20" t="s">
        <v>162</v>
      </c>
      <c r="E123" s="24" t="s">
        <v>163</v>
      </c>
      <c r="F123" s="22"/>
      <c r="G123" s="23">
        <f t="shared" ref="G123:I123" si="30">SUM(G124)</f>
        <v>57000</v>
      </c>
      <c r="H123" s="23">
        <f t="shared" si="30"/>
        <v>57000</v>
      </c>
      <c r="I123" s="23">
        <f t="shared" si="30"/>
        <v>57000</v>
      </c>
      <c r="J123" s="26"/>
      <c r="K123" s="26"/>
      <c r="L123" s="26"/>
      <c r="M123" s="26"/>
      <c r="N123" s="26"/>
      <c r="O123" s="42"/>
      <c r="P123" s="43"/>
    </row>
    <row r="124" spans="1:16">
      <c r="A124" s="18" t="str">
        <f t="shared" si="21"/>
        <v/>
      </c>
      <c r="B124" s="18"/>
      <c r="C124" s="19"/>
      <c r="D124" s="20"/>
      <c r="E124" s="21" t="s">
        <v>26</v>
      </c>
      <c r="F124" s="22"/>
      <c r="G124" s="23">
        <f t="shared" ref="G124:I124" si="31">SUM(G125:G126)</f>
        <v>57000</v>
      </c>
      <c r="H124" s="23">
        <f t="shared" si="31"/>
        <v>57000</v>
      </c>
      <c r="I124" s="23">
        <f t="shared" si="31"/>
        <v>57000</v>
      </c>
      <c r="J124" s="26"/>
      <c r="K124" s="26"/>
      <c r="L124" s="26"/>
      <c r="M124" s="26"/>
      <c r="N124" s="26"/>
      <c r="O124" s="42"/>
      <c r="P124" s="43"/>
    </row>
    <row r="125" ht="24" spans="1:16">
      <c r="A125" s="18" t="str">
        <f t="shared" si="21"/>
        <v>210</v>
      </c>
      <c r="B125" s="18">
        <v>21003</v>
      </c>
      <c r="C125" s="19" t="s">
        <v>145</v>
      </c>
      <c r="D125" s="20" t="s">
        <v>164</v>
      </c>
      <c r="E125" s="25" t="s">
        <v>165</v>
      </c>
      <c r="F125" s="22"/>
      <c r="G125" s="26">
        <f t="shared" ref="G125:G156" si="32">H125+L125+M125+N125</f>
        <v>30000</v>
      </c>
      <c r="H125" s="26">
        <f t="shared" ref="H125:H156" si="33">I125+J125+K125</f>
        <v>30000</v>
      </c>
      <c r="I125" s="26">
        <v>30000</v>
      </c>
      <c r="J125" s="26"/>
      <c r="K125" s="26"/>
      <c r="L125" s="26"/>
      <c r="M125" s="26"/>
      <c r="N125" s="26"/>
      <c r="O125" s="42"/>
      <c r="P125" s="43"/>
    </row>
    <row r="126" ht="24" spans="1:16">
      <c r="A126" s="18" t="str">
        <f t="shared" si="21"/>
        <v>210</v>
      </c>
      <c r="B126" s="18">
        <v>21003</v>
      </c>
      <c r="C126" s="19" t="s">
        <v>145</v>
      </c>
      <c r="D126" s="20" t="s">
        <v>164</v>
      </c>
      <c r="E126" s="25" t="s">
        <v>166</v>
      </c>
      <c r="F126" s="22"/>
      <c r="G126" s="26">
        <f t="shared" si="32"/>
        <v>27000</v>
      </c>
      <c r="H126" s="26">
        <f t="shared" si="33"/>
        <v>27000</v>
      </c>
      <c r="I126" s="26">
        <v>27000</v>
      </c>
      <c r="J126" s="26"/>
      <c r="K126" s="26"/>
      <c r="L126" s="26"/>
      <c r="M126" s="26"/>
      <c r="N126" s="26"/>
      <c r="O126" s="42"/>
      <c r="P126" s="43"/>
    </row>
    <row r="127" spans="1:16">
      <c r="A127" s="18" t="str">
        <f t="shared" si="21"/>
        <v/>
      </c>
      <c r="B127" s="18"/>
      <c r="C127" s="19"/>
      <c r="D127" s="20" t="s">
        <v>167</v>
      </c>
      <c r="E127" s="24" t="s">
        <v>168</v>
      </c>
      <c r="F127" s="22"/>
      <c r="G127" s="23">
        <f t="shared" ref="G127:I127" si="34">SUM(G128)</f>
        <v>17254704</v>
      </c>
      <c r="H127" s="23">
        <f t="shared" si="34"/>
        <v>1923704</v>
      </c>
      <c r="I127" s="23">
        <f t="shared" si="34"/>
        <v>1923704</v>
      </c>
      <c r="J127" s="23"/>
      <c r="K127" s="23"/>
      <c r="L127" s="23"/>
      <c r="M127" s="23"/>
      <c r="N127" s="23">
        <f>SUM(N128)</f>
        <v>15331000</v>
      </c>
      <c r="O127" s="42"/>
      <c r="P127" s="43"/>
    </row>
    <row r="128" spans="1:16">
      <c r="A128" s="18" t="str">
        <f t="shared" si="21"/>
        <v/>
      </c>
      <c r="B128" s="18"/>
      <c r="C128" s="19"/>
      <c r="D128" s="20"/>
      <c r="E128" s="21" t="s">
        <v>26</v>
      </c>
      <c r="F128" s="22"/>
      <c r="G128" s="23">
        <f t="shared" ref="G128:I128" si="35">SUM(G129:G156)</f>
        <v>17254704</v>
      </c>
      <c r="H128" s="23">
        <f t="shared" si="35"/>
        <v>1923704</v>
      </c>
      <c r="I128" s="23">
        <f t="shared" si="35"/>
        <v>1923704</v>
      </c>
      <c r="J128" s="23"/>
      <c r="K128" s="23"/>
      <c r="L128" s="23"/>
      <c r="M128" s="23"/>
      <c r="N128" s="23">
        <f>SUM(N129:N156)</f>
        <v>15331000</v>
      </c>
      <c r="O128" s="42"/>
      <c r="P128" s="43"/>
    </row>
    <row r="129" ht="24" spans="1:16">
      <c r="A129" s="18" t="str">
        <f t="shared" si="21"/>
        <v>208</v>
      </c>
      <c r="B129" s="18">
        <v>20819</v>
      </c>
      <c r="C129" s="19" t="s">
        <v>169</v>
      </c>
      <c r="D129" s="20" t="s">
        <v>170</v>
      </c>
      <c r="E129" s="25" t="s">
        <v>171</v>
      </c>
      <c r="F129" s="22"/>
      <c r="G129" s="26">
        <f t="shared" si="32"/>
        <v>6551400</v>
      </c>
      <c r="H129" s="26">
        <f t="shared" si="33"/>
        <v>0</v>
      </c>
      <c r="I129" s="26"/>
      <c r="J129" s="26"/>
      <c r="K129" s="26"/>
      <c r="L129" s="26"/>
      <c r="M129" s="26"/>
      <c r="N129" s="26">
        <v>6551400</v>
      </c>
      <c r="O129" s="42"/>
      <c r="P129" s="43"/>
    </row>
    <row r="130" ht="24" spans="1:16">
      <c r="A130" s="18" t="str">
        <f t="shared" si="21"/>
        <v>208</v>
      </c>
      <c r="B130" s="18">
        <v>20819</v>
      </c>
      <c r="C130" s="19" t="s">
        <v>169</v>
      </c>
      <c r="D130" s="20" t="s">
        <v>170</v>
      </c>
      <c r="E130" s="25" t="s">
        <v>172</v>
      </c>
      <c r="F130" s="22"/>
      <c r="G130" s="26">
        <f t="shared" si="32"/>
        <v>1027600</v>
      </c>
      <c r="H130" s="26">
        <f t="shared" si="33"/>
        <v>0</v>
      </c>
      <c r="I130" s="26"/>
      <c r="J130" s="26"/>
      <c r="K130" s="26"/>
      <c r="L130" s="26"/>
      <c r="M130" s="26"/>
      <c r="N130" s="26">
        <v>1027600</v>
      </c>
      <c r="O130" s="42"/>
      <c r="P130" s="43"/>
    </row>
    <row r="131" ht="24" spans="1:16">
      <c r="A131" s="18" t="str">
        <f t="shared" si="21"/>
        <v>208</v>
      </c>
      <c r="B131" s="18">
        <v>20821</v>
      </c>
      <c r="C131" s="19" t="s">
        <v>173</v>
      </c>
      <c r="D131" s="20" t="s">
        <v>170</v>
      </c>
      <c r="E131" s="25" t="s">
        <v>174</v>
      </c>
      <c r="F131" s="22"/>
      <c r="G131" s="26">
        <f t="shared" si="32"/>
        <v>3176800</v>
      </c>
      <c r="H131" s="26">
        <f t="shared" si="33"/>
        <v>0</v>
      </c>
      <c r="I131" s="26"/>
      <c r="J131" s="26"/>
      <c r="K131" s="26"/>
      <c r="L131" s="26"/>
      <c r="M131" s="26"/>
      <c r="N131" s="26">
        <v>3176800</v>
      </c>
      <c r="O131" s="42"/>
      <c r="P131" s="43"/>
    </row>
    <row r="132" ht="24" spans="1:16">
      <c r="A132" s="18" t="str">
        <f t="shared" si="21"/>
        <v>208</v>
      </c>
      <c r="B132" s="18">
        <v>20821</v>
      </c>
      <c r="C132" s="19" t="s">
        <v>173</v>
      </c>
      <c r="D132" s="20" t="s">
        <v>170</v>
      </c>
      <c r="E132" s="25" t="s">
        <v>175</v>
      </c>
      <c r="F132" s="22"/>
      <c r="G132" s="26">
        <f t="shared" si="32"/>
        <v>838780</v>
      </c>
      <c r="H132" s="26">
        <f t="shared" si="33"/>
        <v>0</v>
      </c>
      <c r="I132" s="26"/>
      <c r="J132" s="26"/>
      <c r="K132" s="26"/>
      <c r="L132" s="26"/>
      <c r="M132" s="26"/>
      <c r="N132" s="26">
        <v>838780</v>
      </c>
      <c r="O132" s="42"/>
      <c r="P132" s="43"/>
    </row>
    <row r="133" ht="24" spans="1:16">
      <c r="A133" s="18" t="str">
        <f t="shared" si="21"/>
        <v>208</v>
      </c>
      <c r="B133" s="18">
        <v>20821</v>
      </c>
      <c r="C133" s="19" t="s">
        <v>173</v>
      </c>
      <c r="D133" s="20" t="s">
        <v>170</v>
      </c>
      <c r="E133" s="25" t="s">
        <v>176</v>
      </c>
      <c r="F133" s="22"/>
      <c r="G133" s="26">
        <f t="shared" si="32"/>
        <v>120000</v>
      </c>
      <c r="H133" s="26">
        <f t="shared" si="33"/>
        <v>0</v>
      </c>
      <c r="I133" s="26"/>
      <c r="J133" s="26"/>
      <c r="K133" s="26"/>
      <c r="L133" s="26"/>
      <c r="M133" s="26"/>
      <c r="N133" s="26">
        <v>120000</v>
      </c>
      <c r="O133" s="42"/>
      <c r="P133" s="43"/>
    </row>
    <row r="134" ht="24" spans="1:16">
      <c r="A134" s="18" t="str">
        <f t="shared" si="21"/>
        <v>208</v>
      </c>
      <c r="B134" s="18">
        <v>20820</v>
      </c>
      <c r="C134" s="44" t="s">
        <v>177</v>
      </c>
      <c r="D134" s="20" t="s">
        <v>170</v>
      </c>
      <c r="E134" s="25" t="s">
        <v>178</v>
      </c>
      <c r="F134" s="22"/>
      <c r="G134" s="26">
        <f t="shared" si="32"/>
        <v>200000</v>
      </c>
      <c r="H134" s="26">
        <f t="shared" si="33"/>
        <v>0</v>
      </c>
      <c r="I134" s="26"/>
      <c r="J134" s="26"/>
      <c r="K134" s="26"/>
      <c r="L134" s="26"/>
      <c r="M134" s="26"/>
      <c r="N134" s="26">
        <v>200000</v>
      </c>
      <c r="O134" s="42"/>
      <c r="P134" s="43"/>
    </row>
    <row r="135" ht="24" spans="1:16">
      <c r="A135" s="18" t="str">
        <f t="shared" si="21"/>
        <v>208</v>
      </c>
      <c r="B135" s="18">
        <v>20811</v>
      </c>
      <c r="C135" s="44" t="s">
        <v>179</v>
      </c>
      <c r="D135" s="20" t="s">
        <v>170</v>
      </c>
      <c r="E135" s="25" t="s">
        <v>180</v>
      </c>
      <c r="F135" s="22"/>
      <c r="G135" s="26">
        <f t="shared" si="32"/>
        <v>2130000</v>
      </c>
      <c r="H135" s="26">
        <f t="shared" si="33"/>
        <v>426000</v>
      </c>
      <c r="I135" s="26">
        <v>426000</v>
      </c>
      <c r="J135" s="26"/>
      <c r="K135" s="26"/>
      <c r="L135" s="26"/>
      <c r="M135" s="26"/>
      <c r="N135" s="26">
        <v>1704000</v>
      </c>
      <c r="O135" s="42"/>
      <c r="P135" s="43"/>
    </row>
    <row r="136" ht="24" spans="1:16">
      <c r="A136" s="18" t="str">
        <f t="shared" si="21"/>
        <v>208</v>
      </c>
      <c r="B136" s="18">
        <v>20811</v>
      </c>
      <c r="C136" s="44" t="s">
        <v>179</v>
      </c>
      <c r="D136" s="20" t="s">
        <v>170</v>
      </c>
      <c r="E136" s="25" t="s">
        <v>181</v>
      </c>
      <c r="F136" s="22"/>
      <c r="G136" s="26">
        <f t="shared" si="32"/>
        <v>1560</v>
      </c>
      <c r="H136" s="26">
        <f t="shared" si="33"/>
        <v>0</v>
      </c>
      <c r="I136" s="26"/>
      <c r="J136" s="26"/>
      <c r="K136" s="26"/>
      <c r="L136" s="26"/>
      <c r="M136" s="26"/>
      <c r="N136" s="26">
        <v>1560</v>
      </c>
      <c r="O136" s="42"/>
      <c r="P136" s="43"/>
    </row>
    <row r="137" ht="24" spans="1:16">
      <c r="A137" s="18" t="str">
        <f t="shared" si="21"/>
        <v>208</v>
      </c>
      <c r="B137" s="18">
        <v>20811</v>
      </c>
      <c r="C137" s="44" t="s">
        <v>179</v>
      </c>
      <c r="D137" s="20" t="s">
        <v>170</v>
      </c>
      <c r="E137" s="25" t="s">
        <v>182</v>
      </c>
      <c r="F137" s="22"/>
      <c r="G137" s="26">
        <f t="shared" si="32"/>
        <v>57360</v>
      </c>
      <c r="H137" s="26">
        <f t="shared" si="33"/>
        <v>0</v>
      </c>
      <c r="I137" s="26"/>
      <c r="J137" s="26"/>
      <c r="K137" s="26"/>
      <c r="L137" s="26"/>
      <c r="M137" s="26"/>
      <c r="N137" s="26">
        <v>57360</v>
      </c>
      <c r="O137" s="42"/>
      <c r="P137" s="43"/>
    </row>
    <row r="138" ht="24" spans="1:16">
      <c r="A138" s="18" t="str">
        <f t="shared" ref="A138:A201" si="36">LEFT(B138,3)</f>
        <v>208</v>
      </c>
      <c r="B138" s="18">
        <v>20811</v>
      </c>
      <c r="C138" s="44" t="s">
        <v>179</v>
      </c>
      <c r="D138" s="20" t="s">
        <v>170</v>
      </c>
      <c r="E138" s="25" t="s">
        <v>183</v>
      </c>
      <c r="F138" s="22"/>
      <c r="G138" s="26">
        <f t="shared" si="32"/>
        <v>85000</v>
      </c>
      <c r="H138" s="26">
        <f t="shared" si="33"/>
        <v>0</v>
      </c>
      <c r="I138" s="26"/>
      <c r="J138" s="26"/>
      <c r="K138" s="26"/>
      <c r="L138" s="26"/>
      <c r="M138" s="26"/>
      <c r="N138" s="26">
        <v>85000</v>
      </c>
      <c r="O138" s="42"/>
      <c r="P138" s="43"/>
    </row>
    <row r="139" ht="24" spans="1:16">
      <c r="A139" s="18" t="str">
        <f t="shared" si="36"/>
        <v>208</v>
      </c>
      <c r="B139" s="18">
        <v>20811</v>
      </c>
      <c r="C139" s="44" t="s">
        <v>179</v>
      </c>
      <c r="D139" s="20" t="s">
        <v>170</v>
      </c>
      <c r="E139" s="25" t="s">
        <v>184</v>
      </c>
      <c r="F139" s="22"/>
      <c r="G139" s="26">
        <f t="shared" si="32"/>
        <v>10000</v>
      </c>
      <c r="H139" s="26">
        <f t="shared" si="33"/>
        <v>0</v>
      </c>
      <c r="I139" s="26"/>
      <c r="J139" s="26"/>
      <c r="K139" s="26"/>
      <c r="L139" s="26"/>
      <c r="M139" s="26"/>
      <c r="N139" s="26">
        <v>10000</v>
      </c>
      <c r="O139" s="42"/>
      <c r="P139" s="43"/>
    </row>
    <row r="140" ht="24" spans="1:16">
      <c r="A140" s="18" t="str">
        <f t="shared" si="36"/>
        <v>208</v>
      </c>
      <c r="B140" s="18">
        <v>20811</v>
      </c>
      <c r="C140" s="44" t="s">
        <v>179</v>
      </c>
      <c r="D140" s="20" t="s">
        <v>170</v>
      </c>
      <c r="E140" s="25" t="s">
        <v>185</v>
      </c>
      <c r="F140" s="22"/>
      <c r="G140" s="26">
        <f t="shared" si="32"/>
        <v>30000</v>
      </c>
      <c r="H140" s="26">
        <f t="shared" si="33"/>
        <v>0</v>
      </c>
      <c r="I140" s="26"/>
      <c r="J140" s="26"/>
      <c r="K140" s="26"/>
      <c r="L140" s="26"/>
      <c r="M140" s="26"/>
      <c r="N140" s="26">
        <v>30000</v>
      </c>
      <c r="O140" s="42"/>
      <c r="P140" s="43"/>
    </row>
    <row r="141" ht="24" spans="1:16">
      <c r="A141" s="18" t="str">
        <f t="shared" si="36"/>
        <v>208</v>
      </c>
      <c r="B141" s="18">
        <v>20811</v>
      </c>
      <c r="C141" s="44" t="s">
        <v>179</v>
      </c>
      <c r="D141" s="20" t="s">
        <v>170</v>
      </c>
      <c r="E141" s="25" t="s">
        <v>186</v>
      </c>
      <c r="F141" s="22"/>
      <c r="G141" s="26">
        <f t="shared" si="32"/>
        <v>40000</v>
      </c>
      <c r="H141" s="26">
        <f t="shared" si="33"/>
        <v>0</v>
      </c>
      <c r="I141" s="26"/>
      <c r="J141" s="26"/>
      <c r="K141" s="26"/>
      <c r="L141" s="26"/>
      <c r="M141" s="26"/>
      <c r="N141" s="26">
        <v>40000</v>
      </c>
      <c r="O141" s="42"/>
      <c r="P141" s="43"/>
    </row>
    <row r="142" ht="24" spans="1:16">
      <c r="A142" s="18" t="str">
        <f t="shared" si="36"/>
        <v>208</v>
      </c>
      <c r="B142" s="18">
        <v>20811</v>
      </c>
      <c r="C142" s="44" t="s">
        <v>179</v>
      </c>
      <c r="D142" s="20" t="s">
        <v>170</v>
      </c>
      <c r="E142" s="25" t="s">
        <v>187</v>
      </c>
      <c r="F142" s="22"/>
      <c r="G142" s="26">
        <f t="shared" si="32"/>
        <v>5000</v>
      </c>
      <c r="H142" s="26">
        <f t="shared" si="33"/>
        <v>0</v>
      </c>
      <c r="I142" s="26"/>
      <c r="J142" s="26"/>
      <c r="K142" s="26"/>
      <c r="L142" s="26"/>
      <c r="M142" s="26"/>
      <c r="N142" s="26">
        <v>5000</v>
      </c>
      <c r="O142" s="42"/>
      <c r="P142" s="43"/>
    </row>
    <row r="143" ht="24" spans="1:16">
      <c r="A143" s="18" t="str">
        <f t="shared" si="36"/>
        <v>208</v>
      </c>
      <c r="B143" s="18">
        <v>20811</v>
      </c>
      <c r="C143" s="44" t="s">
        <v>179</v>
      </c>
      <c r="D143" s="20" t="s">
        <v>170</v>
      </c>
      <c r="E143" s="25" t="s">
        <v>188</v>
      </c>
      <c r="F143" s="22"/>
      <c r="G143" s="26">
        <f t="shared" si="32"/>
        <v>30000</v>
      </c>
      <c r="H143" s="26">
        <f t="shared" si="33"/>
        <v>0</v>
      </c>
      <c r="I143" s="26"/>
      <c r="J143" s="26"/>
      <c r="K143" s="26"/>
      <c r="L143" s="26"/>
      <c r="M143" s="26"/>
      <c r="N143" s="26">
        <v>30000</v>
      </c>
      <c r="O143" s="42"/>
      <c r="P143" s="43"/>
    </row>
    <row r="144" ht="24" spans="1:16">
      <c r="A144" s="18" t="str">
        <f t="shared" si="36"/>
        <v>208</v>
      </c>
      <c r="B144" s="18">
        <v>20811</v>
      </c>
      <c r="C144" s="44" t="s">
        <v>179</v>
      </c>
      <c r="D144" s="20" t="s">
        <v>170</v>
      </c>
      <c r="E144" s="25" t="s">
        <v>189</v>
      </c>
      <c r="F144" s="22"/>
      <c r="G144" s="26">
        <f t="shared" si="32"/>
        <v>4000</v>
      </c>
      <c r="H144" s="26">
        <f t="shared" si="33"/>
        <v>0</v>
      </c>
      <c r="I144" s="26"/>
      <c r="J144" s="26"/>
      <c r="K144" s="26"/>
      <c r="L144" s="26"/>
      <c r="M144" s="26"/>
      <c r="N144" s="26">
        <v>4000</v>
      </c>
      <c r="O144" s="42"/>
      <c r="P144" s="43"/>
    </row>
    <row r="145" ht="24" spans="1:16">
      <c r="A145" s="18" t="str">
        <f t="shared" si="36"/>
        <v>208</v>
      </c>
      <c r="B145" s="18">
        <v>20811</v>
      </c>
      <c r="C145" s="19" t="s">
        <v>179</v>
      </c>
      <c r="D145" s="20" t="s">
        <v>170</v>
      </c>
      <c r="E145" s="25" t="s">
        <v>190</v>
      </c>
      <c r="F145" s="22"/>
      <c r="G145" s="26">
        <f t="shared" si="32"/>
        <v>50000</v>
      </c>
      <c r="H145" s="26">
        <f t="shared" si="33"/>
        <v>0</v>
      </c>
      <c r="I145" s="26"/>
      <c r="J145" s="26"/>
      <c r="K145" s="26"/>
      <c r="L145" s="26"/>
      <c r="M145" s="26"/>
      <c r="N145" s="26">
        <v>50000</v>
      </c>
      <c r="O145" s="42"/>
      <c r="P145" s="43"/>
    </row>
    <row r="146" ht="24" spans="1:16">
      <c r="A146" s="18" t="str">
        <f t="shared" si="36"/>
        <v>210</v>
      </c>
      <c r="B146" s="45">
        <v>21004</v>
      </c>
      <c r="C146" s="46" t="s">
        <v>142</v>
      </c>
      <c r="D146" s="20" t="s">
        <v>170</v>
      </c>
      <c r="E146" s="25" t="s">
        <v>191</v>
      </c>
      <c r="F146" s="22"/>
      <c r="G146" s="26">
        <f t="shared" si="32"/>
        <v>4500</v>
      </c>
      <c r="H146" s="26">
        <f t="shared" si="33"/>
        <v>0</v>
      </c>
      <c r="I146" s="26"/>
      <c r="J146" s="26"/>
      <c r="K146" s="26"/>
      <c r="L146" s="26"/>
      <c r="M146" s="26"/>
      <c r="N146" s="26">
        <v>4500</v>
      </c>
      <c r="O146" s="42"/>
      <c r="P146" s="43"/>
    </row>
    <row r="147" ht="24" spans="1:16">
      <c r="A147" s="18" t="str">
        <f t="shared" si="36"/>
        <v>208</v>
      </c>
      <c r="B147" s="18">
        <v>20811</v>
      </c>
      <c r="C147" s="19" t="s">
        <v>179</v>
      </c>
      <c r="D147" s="20" t="s">
        <v>170</v>
      </c>
      <c r="E147" s="25" t="s">
        <v>192</v>
      </c>
      <c r="F147" s="22"/>
      <c r="G147" s="26">
        <f t="shared" si="32"/>
        <v>32000</v>
      </c>
      <c r="H147" s="26">
        <f t="shared" si="33"/>
        <v>0</v>
      </c>
      <c r="I147" s="26"/>
      <c r="J147" s="26"/>
      <c r="K147" s="26"/>
      <c r="L147" s="26"/>
      <c r="M147" s="26"/>
      <c r="N147" s="26">
        <v>32000</v>
      </c>
      <c r="O147" s="42"/>
      <c r="P147" s="43"/>
    </row>
    <row r="148" ht="24" spans="1:16">
      <c r="A148" s="18" t="str">
        <f t="shared" si="36"/>
        <v>208</v>
      </c>
      <c r="B148" s="18">
        <v>20811</v>
      </c>
      <c r="C148" s="19" t="s">
        <v>179</v>
      </c>
      <c r="D148" s="20" t="s">
        <v>170</v>
      </c>
      <c r="E148" s="25" t="s">
        <v>193</v>
      </c>
      <c r="F148" s="22"/>
      <c r="G148" s="26">
        <f t="shared" si="32"/>
        <v>50000</v>
      </c>
      <c r="H148" s="26">
        <f t="shared" si="33"/>
        <v>0</v>
      </c>
      <c r="I148" s="26"/>
      <c r="J148" s="26"/>
      <c r="K148" s="26"/>
      <c r="L148" s="26"/>
      <c r="M148" s="26"/>
      <c r="N148" s="26">
        <v>50000</v>
      </c>
      <c r="O148" s="42"/>
      <c r="P148" s="43"/>
    </row>
    <row r="149" ht="24" spans="1:16">
      <c r="A149" s="18" t="str">
        <f t="shared" si="36"/>
        <v>208</v>
      </c>
      <c r="B149" s="18">
        <v>20811</v>
      </c>
      <c r="C149" s="19" t="s">
        <v>179</v>
      </c>
      <c r="D149" s="20" t="s">
        <v>170</v>
      </c>
      <c r="E149" s="25" t="s">
        <v>194</v>
      </c>
      <c r="F149" s="22"/>
      <c r="G149" s="26">
        <f t="shared" si="32"/>
        <v>5000</v>
      </c>
      <c r="H149" s="26">
        <f t="shared" si="33"/>
        <v>0</v>
      </c>
      <c r="I149" s="26"/>
      <c r="J149" s="26"/>
      <c r="K149" s="26"/>
      <c r="L149" s="26"/>
      <c r="M149" s="26"/>
      <c r="N149" s="26">
        <v>5000</v>
      </c>
      <c r="O149" s="42"/>
      <c r="P149" s="43"/>
    </row>
    <row r="150" ht="24" spans="1:16">
      <c r="A150" s="18" t="str">
        <f t="shared" si="36"/>
        <v>210</v>
      </c>
      <c r="B150" s="45">
        <v>21016</v>
      </c>
      <c r="C150" s="46" t="s">
        <v>195</v>
      </c>
      <c r="D150" s="20" t="s">
        <v>170</v>
      </c>
      <c r="E150" s="25" t="s">
        <v>196</v>
      </c>
      <c r="F150" s="22"/>
      <c r="G150" s="26">
        <f t="shared" si="32"/>
        <v>2430000</v>
      </c>
      <c r="H150" s="26">
        <f t="shared" si="33"/>
        <v>1458000</v>
      </c>
      <c r="I150" s="26">
        <v>1458000</v>
      </c>
      <c r="J150" s="26"/>
      <c r="K150" s="26"/>
      <c r="L150" s="26"/>
      <c r="M150" s="26"/>
      <c r="N150" s="26">
        <v>972000</v>
      </c>
      <c r="O150" s="42"/>
      <c r="P150" s="43"/>
    </row>
    <row r="151" ht="24" spans="1:16">
      <c r="A151" s="18" t="str">
        <f t="shared" si="36"/>
        <v>210</v>
      </c>
      <c r="B151" s="45">
        <v>21016</v>
      </c>
      <c r="C151" s="46" t="s">
        <v>195</v>
      </c>
      <c r="D151" s="20" t="s">
        <v>170</v>
      </c>
      <c r="E151" s="25" t="s">
        <v>197</v>
      </c>
      <c r="F151" s="22"/>
      <c r="G151" s="26">
        <f t="shared" si="32"/>
        <v>30000</v>
      </c>
      <c r="H151" s="26">
        <f t="shared" si="33"/>
        <v>0</v>
      </c>
      <c r="I151" s="26"/>
      <c r="J151" s="26"/>
      <c r="K151" s="26"/>
      <c r="L151" s="26"/>
      <c r="M151" s="26"/>
      <c r="N151" s="26">
        <v>30000</v>
      </c>
      <c r="O151" s="42"/>
      <c r="P151" s="43"/>
    </row>
    <row r="152" ht="24" spans="1:16">
      <c r="A152" s="18" t="str">
        <f t="shared" si="36"/>
        <v>210</v>
      </c>
      <c r="B152" s="45">
        <v>21016</v>
      </c>
      <c r="C152" s="46" t="s">
        <v>195</v>
      </c>
      <c r="D152" s="20" t="s">
        <v>170</v>
      </c>
      <c r="E152" s="25" t="s">
        <v>198</v>
      </c>
      <c r="F152" s="22"/>
      <c r="G152" s="26">
        <f t="shared" si="32"/>
        <v>60000</v>
      </c>
      <c r="H152" s="26">
        <f t="shared" si="33"/>
        <v>0</v>
      </c>
      <c r="I152" s="26"/>
      <c r="J152" s="26"/>
      <c r="K152" s="26"/>
      <c r="L152" s="26"/>
      <c r="M152" s="26"/>
      <c r="N152" s="26">
        <v>60000</v>
      </c>
      <c r="O152" s="42"/>
      <c r="P152" s="43"/>
    </row>
    <row r="153" ht="24" spans="1:16">
      <c r="A153" s="18" t="str">
        <f t="shared" si="36"/>
        <v>210</v>
      </c>
      <c r="B153" s="45">
        <v>21016</v>
      </c>
      <c r="C153" s="46" t="s">
        <v>195</v>
      </c>
      <c r="D153" s="20" t="s">
        <v>170</v>
      </c>
      <c r="E153" s="25" t="s">
        <v>199</v>
      </c>
      <c r="F153" s="22"/>
      <c r="G153" s="26">
        <f t="shared" si="32"/>
        <v>216000</v>
      </c>
      <c r="H153" s="26">
        <f t="shared" si="33"/>
        <v>0</v>
      </c>
      <c r="I153" s="26"/>
      <c r="J153" s="26"/>
      <c r="K153" s="26"/>
      <c r="L153" s="26"/>
      <c r="M153" s="26"/>
      <c r="N153" s="26">
        <v>216000</v>
      </c>
      <c r="O153" s="42"/>
      <c r="P153" s="43"/>
    </row>
    <row r="154" ht="24" spans="1:16">
      <c r="A154" s="18" t="str">
        <f t="shared" si="36"/>
        <v>208</v>
      </c>
      <c r="B154" s="18">
        <v>20899</v>
      </c>
      <c r="C154" s="19" t="s">
        <v>200</v>
      </c>
      <c r="D154" s="20" t="s">
        <v>170</v>
      </c>
      <c r="E154" s="25" t="s">
        <v>201</v>
      </c>
      <c r="F154" s="22"/>
      <c r="G154" s="26">
        <f t="shared" si="32"/>
        <v>30000</v>
      </c>
      <c r="H154" s="26">
        <f t="shared" si="33"/>
        <v>0</v>
      </c>
      <c r="I154" s="26"/>
      <c r="J154" s="26"/>
      <c r="K154" s="26"/>
      <c r="L154" s="26"/>
      <c r="M154" s="26"/>
      <c r="N154" s="26">
        <v>30000</v>
      </c>
      <c r="O154" s="42"/>
      <c r="P154" s="43"/>
    </row>
    <row r="155" ht="24" spans="1:16">
      <c r="A155" s="18" t="str">
        <f t="shared" si="36"/>
        <v>208</v>
      </c>
      <c r="B155" s="18">
        <v>20899</v>
      </c>
      <c r="C155" s="19" t="s">
        <v>200</v>
      </c>
      <c r="D155" s="20" t="s">
        <v>170</v>
      </c>
      <c r="E155" s="25" t="s">
        <v>202</v>
      </c>
      <c r="F155" s="22"/>
      <c r="G155" s="26">
        <f t="shared" si="32"/>
        <v>34440</v>
      </c>
      <c r="H155" s="26">
        <f t="shared" si="33"/>
        <v>34440</v>
      </c>
      <c r="I155" s="26">
        <v>34440</v>
      </c>
      <c r="J155" s="26"/>
      <c r="K155" s="26"/>
      <c r="L155" s="26"/>
      <c r="M155" s="26"/>
      <c r="N155" s="26"/>
      <c r="O155" s="42"/>
      <c r="P155" s="43"/>
    </row>
    <row r="156" ht="24" spans="1:16">
      <c r="A156" s="18" t="str">
        <f t="shared" si="36"/>
        <v>208</v>
      </c>
      <c r="B156" s="18">
        <v>20899</v>
      </c>
      <c r="C156" s="19" t="s">
        <v>200</v>
      </c>
      <c r="D156" s="20" t="s">
        <v>170</v>
      </c>
      <c r="E156" s="25" t="s">
        <v>203</v>
      </c>
      <c r="F156" s="22"/>
      <c r="G156" s="26">
        <f t="shared" si="32"/>
        <v>5264</v>
      </c>
      <c r="H156" s="26">
        <f t="shared" si="33"/>
        <v>5264</v>
      </c>
      <c r="I156" s="26">
        <v>5264</v>
      </c>
      <c r="J156" s="26"/>
      <c r="K156" s="26"/>
      <c r="L156" s="26"/>
      <c r="M156" s="26"/>
      <c r="N156" s="26"/>
      <c r="O156" s="42"/>
      <c r="P156" s="43"/>
    </row>
    <row r="157" spans="1:16">
      <c r="A157" s="18" t="str">
        <f t="shared" si="36"/>
        <v/>
      </c>
      <c r="B157" s="18"/>
      <c r="C157" s="19"/>
      <c r="D157" s="20" t="s">
        <v>204</v>
      </c>
      <c r="E157" s="24" t="s">
        <v>205</v>
      </c>
      <c r="F157" s="22"/>
      <c r="G157" s="23">
        <f t="shared" ref="G157:I157" si="37">G158+G161</f>
        <v>1282352</v>
      </c>
      <c r="H157" s="23">
        <f t="shared" si="37"/>
        <v>1252352</v>
      </c>
      <c r="I157" s="23">
        <f t="shared" si="37"/>
        <v>1252352</v>
      </c>
      <c r="J157" s="26"/>
      <c r="K157" s="26"/>
      <c r="L157" s="26"/>
      <c r="M157" s="26"/>
      <c r="N157" s="23">
        <f>N158+N161</f>
        <v>30000</v>
      </c>
      <c r="O157" s="42"/>
      <c r="P157" s="43"/>
    </row>
    <row r="158" spans="1:16">
      <c r="A158" s="18" t="str">
        <f t="shared" si="36"/>
        <v/>
      </c>
      <c r="B158" s="18"/>
      <c r="C158" s="19"/>
      <c r="D158" s="20"/>
      <c r="E158" s="47" t="s">
        <v>78</v>
      </c>
      <c r="F158" s="22"/>
      <c r="G158" s="23">
        <f t="shared" ref="G158:I158" si="38">SUM(G159:G160)</f>
        <v>7000</v>
      </c>
      <c r="H158" s="23">
        <f t="shared" si="38"/>
        <v>7000</v>
      </c>
      <c r="I158" s="23">
        <f t="shared" si="38"/>
        <v>7000</v>
      </c>
      <c r="J158" s="26"/>
      <c r="K158" s="26"/>
      <c r="L158" s="26"/>
      <c r="M158" s="26"/>
      <c r="N158" s="26"/>
      <c r="O158" s="42"/>
      <c r="P158" s="43"/>
    </row>
    <row r="159" ht="24" spans="1:16">
      <c r="A159" s="18" t="str">
        <f t="shared" si="36"/>
        <v>207</v>
      </c>
      <c r="B159" s="18">
        <v>20701</v>
      </c>
      <c r="C159" s="19" t="s">
        <v>206</v>
      </c>
      <c r="D159" s="20" t="s">
        <v>207</v>
      </c>
      <c r="E159" s="48" t="s">
        <v>208</v>
      </c>
      <c r="F159" s="49" t="s">
        <v>30</v>
      </c>
      <c r="G159" s="26">
        <f t="shared" ref="G159:G171" si="39">H159+L159+M159+N159</f>
        <v>2000</v>
      </c>
      <c r="H159" s="26">
        <f t="shared" ref="H159:H171" si="40">I159+J159+K159</f>
        <v>2000</v>
      </c>
      <c r="I159" s="26">
        <v>2000</v>
      </c>
      <c r="J159" s="26"/>
      <c r="K159" s="26"/>
      <c r="L159" s="26"/>
      <c r="M159" s="26"/>
      <c r="N159" s="26"/>
      <c r="O159" s="42"/>
      <c r="P159" s="43"/>
    </row>
    <row r="160" ht="24" spans="1:16">
      <c r="A160" s="18" t="str">
        <f t="shared" si="36"/>
        <v>207</v>
      </c>
      <c r="B160" s="18">
        <v>20701</v>
      </c>
      <c r="C160" s="19" t="s">
        <v>206</v>
      </c>
      <c r="D160" s="20" t="s">
        <v>207</v>
      </c>
      <c r="E160" s="48" t="s">
        <v>209</v>
      </c>
      <c r="F160" s="49" t="s">
        <v>30</v>
      </c>
      <c r="G160" s="26">
        <f t="shared" si="39"/>
        <v>5000</v>
      </c>
      <c r="H160" s="26">
        <f t="shared" si="40"/>
        <v>5000</v>
      </c>
      <c r="I160" s="26">
        <v>5000</v>
      </c>
      <c r="J160" s="26"/>
      <c r="K160" s="26"/>
      <c r="L160" s="26"/>
      <c r="M160" s="26"/>
      <c r="N160" s="26"/>
      <c r="O160" s="42"/>
      <c r="P160" s="43"/>
    </row>
    <row r="161" spans="1:16">
      <c r="A161" s="18" t="str">
        <f t="shared" si="36"/>
        <v/>
      </c>
      <c r="B161" s="18"/>
      <c r="C161" s="19"/>
      <c r="D161" s="20"/>
      <c r="E161" s="21" t="s">
        <v>26</v>
      </c>
      <c r="F161" s="22"/>
      <c r="G161" s="23">
        <f t="shared" ref="G161:I161" si="41">SUM(G162:G171)</f>
        <v>1275352</v>
      </c>
      <c r="H161" s="23">
        <f t="shared" si="41"/>
        <v>1245352</v>
      </c>
      <c r="I161" s="23">
        <f t="shared" si="41"/>
        <v>1245352</v>
      </c>
      <c r="J161" s="26"/>
      <c r="K161" s="26"/>
      <c r="L161" s="26"/>
      <c r="M161" s="26"/>
      <c r="N161" s="23">
        <f>SUM(N162:N171)</f>
        <v>30000</v>
      </c>
      <c r="O161" s="42"/>
      <c r="P161" s="43"/>
    </row>
    <row r="162" ht="24" spans="1:16">
      <c r="A162" s="18" t="str">
        <f t="shared" si="36"/>
        <v>207</v>
      </c>
      <c r="B162" s="18">
        <v>20701</v>
      </c>
      <c r="C162" s="19" t="s">
        <v>206</v>
      </c>
      <c r="D162" s="20" t="s">
        <v>207</v>
      </c>
      <c r="E162" s="25" t="s">
        <v>210</v>
      </c>
      <c r="F162" s="22"/>
      <c r="G162" s="26">
        <f t="shared" si="39"/>
        <v>366356</v>
      </c>
      <c r="H162" s="26">
        <f t="shared" si="40"/>
        <v>366356</v>
      </c>
      <c r="I162" s="26">
        <v>366356</v>
      </c>
      <c r="J162" s="26"/>
      <c r="K162" s="26"/>
      <c r="L162" s="26"/>
      <c r="M162" s="26"/>
      <c r="N162" s="26"/>
      <c r="O162" s="42"/>
      <c r="P162" s="43"/>
    </row>
    <row r="163" ht="24" spans="1:16">
      <c r="A163" s="18" t="str">
        <f t="shared" si="36"/>
        <v>207</v>
      </c>
      <c r="B163" s="18">
        <v>20701</v>
      </c>
      <c r="C163" s="19" t="s">
        <v>206</v>
      </c>
      <c r="D163" s="20" t="s">
        <v>207</v>
      </c>
      <c r="E163" s="25" t="s">
        <v>211</v>
      </c>
      <c r="F163" s="22"/>
      <c r="G163" s="26">
        <f t="shared" si="39"/>
        <v>25000</v>
      </c>
      <c r="H163" s="26">
        <f t="shared" si="40"/>
        <v>0</v>
      </c>
      <c r="I163" s="26"/>
      <c r="J163" s="26"/>
      <c r="K163" s="26"/>
      <c r="L163" s="26"/>
      <c r="M163" s="26"/>
      <c r="N163" s="26">
        <v>25000</v>
      </c>
      <c r="O163" s="42"/>
      <c r="P163" s="43"/>
    </row>
    <row r="164" ht="24" spans="1:16">
      <c r="A164" s="18" t="str">
        <f t="shared" si="36"/>
        <v>207</v>
      </c>
      <c r="B164" s="18">
        <v>20701</v>
      </c>
      <c r="C164" s="19" t="s">
        <v>206</v>
      </c>
      <c r="D164" s="20" t="s">
        <v>207</v>
      </c>
      <c r="E164" s="25" t="s">
        <v>212</v>
      </c>
      <c r="F164" s="22"/>
      <c r="G164" s="26">
        <f t="shared" si="39"/>
        <v>131996</v>
      </c>
      <c r="H164" s="26">
        <f t="shared" si="40"/>
        <v>131996</v>
      </c>
      <c r="I164" s="26">
        <v>131996</v>
      </c>
      <c r="J164" s="26"/>
      <c r="K164" s="26"/>
      <c r="L164" s="26"/>
      <c r="M164" s="26"/>
      <c r="N164" s="26"/>
      <c r="O164" s="42"/>
      <c r="P164" s="43"/>
    </row>
    <row r="165" ht="24" spans="1:16">
      <c r="A165" s="18" t="str">
        <f t="shared" si="36"/>
        <v>207</v>
      </c>
      <c r="B165" s="18">
        <v>20701</v>
      </c>
      <c r="C165" s="19" t="s">
        <v>206</v>
      </c>
      <c r="D165" s="20" t="s">
        <v>207</v>
      </c>
      <c r="E165" s="25" t="s">
        <v>213</v>
      </c>
      <c r="F165" s="22"/>
      <c r="G165" s="26">
        <f t="shared" si="39"/>
        <v>347000</v>
      </c>
      <c r="H165" s="26">
        <f t="shared" si="40"/>
        <v>347000</v>
      </c>
      <c r="I165" s="26">
        <v>347000</v>
      </c>
      <c r="J165" s="26"/>
      <c r="K165" s="26"/>
      <c r="L165" s="26"/>
      <c r="M165" s="26"/>
      <c r="N165" s="26"/>
      <c r="O165" s="42"/>
      <c r="P165" s="43"/>
    </row>
    <row r="166" ht="24" spans="1:16">
      <c r="A166" s="18" t="str">
        <f t="shared" si="36"/>
        <v>207</v>
      </c>
      <c r="B166" s="18">
        <v>20701</v>
      </c>
      <c r="C166" s="19" t="s">
        <v>206</v>
      </c>
      <c r="D166" s="20" t="s">
        <v>207</v>
      </c>
      <c r="E166" s="25" t="s">
        <v>214</v>
      </c>
      <c r="F166" s="22"/>
      <c r="G166" s="26">
        <f t="shared" si="39"/>
        <v>170000</v>
      </c>
      <c r="H166" s="26">
        <f t="shared" si="40"/>
        <v>170000</v>
      </c>
      <c r="I166" s="26">
        <v>170000</v>
      </c>
      <c r="J166" s="26"/>
      <c r="K166" s="26"/>
      <c r="L166" s="26"/>
      <c r="M166" s="26"/>
      <c r="N166" s="26"/>
      <c r="O166" s="42"/>
      <c r="P166" s="43"/>
    </row>
    <row r="167" ht="24" spans="1:16">
      <c r="A167" s="18" t="str">
        <f t="shared" si="36"/>
        <v>207</v>
      </c>
      <c r="B167" s="18">
        <v>20701</v>
      </c>
      <c r="C167" s="19" t="s">
        <v>206</v>
      </c>
      <c r="D167" s="20" t="s">
        <v>207</v>
      </c>
      <c r="E167" s="25" t="s">
        <v>215</v>
      </c>
      <c r="F167" s="22"/>
      <c r="G167" s="26">
        <f t="shared" si="39"/>
        <v>120000</v>
      </c>
      <c r="H167" s="26">
        <f t="shared" si="40"/>
        <v>120000</v>
      </c>
      <c r="I167" s="26">
        <v>120000</v>
      </c>
      <c r="J167" s="26"/>
      <c r="K167" s="26"/>
      <c r="L167" s="26"/>
      <c r="M167" s="26"/>
      <c r="N167" s="26"/>
      <c r="O167" s="42"/>
      <c r="P167" s="43"/>
    </row>
    <row r="168" ht="24" spans="1:16">
      <c r="A168" s="18" t="str">
        <f t="shared" si="36"/>
        <v>207</v>
      </c>
      <c r="B168" s="18">
        <v>20701</v>
      </c>
      <c r="C168" s="19" t="s">
        <v>206</v>
      </c>
      <c r="D168" s="20" t="s">
        <v>207</v>
      </c>
      <c r="E168" s="25" t="s">
        <v>216</v>
      </c>
      <c r="F168" s="22"/>
      <c r="G168" s="26">
        <f t="shared" si="39"/>
        <v>50000</v>
      </c>
      <c r="H168" s="26">
        <f t="shared" si="40"/>
        <v>50000</v>
      </c>
      <c r="I168" s="26">
        <v>50000</v>
      </c>
      <c r="J168" s="26"/>
      <c r="K168" s="26"/>
      <c r="L168" s="26"/>
      <c r="M168" s="26"/>
      <c r="N168" s="26"/>
      <c r="O168" s="42"/>
      <c r="P168" s="43"/>
    </row>
    <row r="169" ht="24" spans="1:16">
      <c r="A169" s="18" t="str">
        <f t="shared" si="36"/>
        <v>207</v>
      </c>
      <c r="B169" s="18">
        <v>20701</v>
      </c>
      <c r="C169" s="19" t="s">
        <v>206</v>
      </c>
      <c r="D169" s="20" t="s">
        <v>207</v>
      </c>
      <c r="E169" s="25" t="s">
        <v>217</v>
      </c>
      <c r="F169" s="22"/>
      <c r="G169" s="26">
        <f t="shared" si="39"/>
        <v>40000</v>
      </c>
      <c r="H169" s="26">
        <f t="shared" si="40"/>
        <v>40000</v>
      </c>
      <c r="I169" s="26">
        <v>40000</v>
      </c>
      <c r="J169" s="26"/>
      <c r="K169" s="26"/>
      <c r="L169" s="26"/>
      <c r="M169" s="26"/>
      <c r="N169" s="26"/>
      <c r="O169" s="42"/>
      <c r="P169" s="43"/>
    </row>
    <row r="170" ht="24" spans="1:16">
      <c r="A170" s="18" t="str">
        <f t="shared" si="36"/>
        <v>207</v>
      </c>
      <c r="B170" s="18">
        <v>20701</v>
      </c>
      <c r="C170" s="19" t="s">
        <v>206</v>
      </c>
      <c r="D170" s="20" t="s">
        <v>207</v>
      </c>
      <c r="E170" s="25" t="s">
        <v>218</v>
      </c>
      <c r="F170" s="22"/>
      <c r="G170" s="26">
        <f t="shared" si="39"/>
        <v>20000</v>
      </c>
      <c r="H170" s="26">
        <f t="shared" si="40"/>
        <v>20000</v>
      </c>
      <c r="I170" s="26">
        <v>20000</v>
      </c>
      <c r="J170" s="26"/>
      <c r="K170" s="26"/>
      <c r="L170" s="26"/>
      <c r="M170" s="26"/>
      <c r="N170" s="26"/>
      <c r="O170" s="42"/>
      <c r="P170" s="43"/>
    </row>
    <row r="171" ht="24" spans="1:16">
      <c r="A171" s="18" t="str">
        <f t="shared" si="36"/>
        <v>207</v>
      </c>
      <c r="B171" s="18">
        <v>20701</v>
      </c>
      <c r="C171" s="19" t="s">
        <v>206</v>
      </c>
      <c r="D171" s="20" t="s">
        <v>207</v>
      </c>
      <c r="E171" s="25" t="s">
        <v>219</v>
      </c>
      <c r="F171" s="22"/>
      <c r="G171" s="26">
        <f t="shared" si="39"/>
        <v>5000</v>
      </c>
      <c r="H171" s="26">
        <f t="shared" si="40"/>
        <v>0</v>
      </c>
      <c r="I171" s="26"/>
      <c r="J171" s="26"/>
      <c r="K171" s="26"/>
      <c r="L171" s="26"/>
      <c r="M171" s="26"/>
      <c r="N171" s="26">
        <v>5000</v>
      </c>
      <c r="O171" s="42"/>
      <c r="P171" s="43"/>
    </row>
    <row r="172" spans="1:16">
      <c r="A172" s="18" t="str">
        <f t="shared" si="36"/>
        <v/>
      </c>
      <c r="B172" s="18"/>
      <c r="C172" s="19"/>
      <c r="D172" s="20" t="s">
        <v>220</v>
      </c>
      <c r="E172" s="24" t="s">
        <v>221</v>
      </c>
      <c r="F172" s="22"/>
      <c r="G172" s="23">
        <f t="shared" ref="G172:I172" si="42">G173</f>
        <v>835400</v>
      </c>
      <c r="H172" s="23">
        <f t="shared" si="42"/>
        <v>835400</v>
      </c>
      <c r="I172" s="23">
        <f t="shared" si="42"/>
        <v>835400</v>
      </c>
      <c r="J172" s="26"/>
      <c r="K172" s="26"/>
      <c r="L172" s="26"/>
      <c r="M172" s="26"/>
      <c r="N172" s="23">
        <f>N173</f>
        <v>0</v>
      </c>
      <c r="O172" s="42"/>
      <c r="P172" s="43"/>
    </row>
    <row r="173" spans="1:16">
      <c r="A173" s="18" t="str">
        <f t="shared" si="36"/>
        <v/>
      </c>
      <c r="B173" s="18"/>
      <c r="C173" s="19"/>
      <c r="D173" s="20"/>
      <c r="E173" s="21" t="s">
        <v>26</v>
      </c>
      <c r="F173" s="22"/>
      <c r="G173" s="23">
        <f t="shared" ref="G173:I173" si="43">SUM(G174:G180)</f>
        <v>835400</v>
      </c>
      <c r="H173" s="23">
        <f t="shared" si="43"/>
        <v>835400</v>
      </c>
      <c r="I173" s="23">
        <f t="shared" si="43"/>
        <v>835400</v>
      </c>
      <c r="J173" s="26"/>
      <c r="K173" s="26"/>
      <c r="L173" s="26"/>
      <c r="M173" s="26"/>
      <c r="N173" s="26"/>
      <c r="O173" s="42"/>
      <c r="P173" s="43"/>
    </row>
    <row r="174" ht="24" spans="1:16">
      <c r="A174" s="18" t="str">
        <f t="shared" si="36"/>
        <v>208</v>
      </c>
      <c r="B174" s="18">
        <v>20899</v>
      </c>
      <c r="C174" s="19" t="s">
        <v>200</v>
      </c>
      <c r="D174" s="20" t="s">
        <v>222</v>
      </c>
      <c r="E174" s="25" t="s">
        <v>223</v>
      </c>
      <c r="F174" s="22"/>
      <c r="G174" s="26">
        <f t="shared" ref="G174:G180" si="44">H174+L174+M174+N174</f>
        <v>472800</v>
      </c>
      <c r="H174" s="26">
        <f t="shared" ref="H174:H180" si="45">I174+J174+K174</f>
        <v>472800</v>
      </c>
      <c r="I174" s="26">
        <v>472800</v>
      </c>
      <c r="J174" s="26"/>
      <c r="K174" s="26"/>
      <c r="L174" s="26"/>
      <c r="M174" s="26"/>
      <c r="N174" s="26"/>
      <c r="O174" s="42"/>
      <c r="P174" s="43"/>
    </row>
    <row r="175" ht="24" spans="1:16">
      <c r="A175" s="18" t="str">
        <f t="shared" si="36"/>
        <v>208</v>
      </c>
      <c r="B175" s="18">
        <v>20899</v>
      </c>
      <c r="C175" s="19" t="s">
        <v>200</v>
      </c>
      <c r="D175" s="20" t="s">
        <v>222</v>
      </c>
      <c r="E175" s="25" t="s">
        <v>224</v>
      </c>
      <c r="F175" s="22"/>
      <c r="G175" s="26">
        <f t="shared" si="44"/>
        <v>118000</v>
      </c>
      <c r="H175" s="26">
        <f t="shared" si="45"/>
        <v>118000</v>
      </c>
      <c r="I175" s="26">
        <v>118000</v>
      </c>
      <c r="J175" s="26"/>
      <c r="K175" s="26"/>
      <c r="L175" s="26"/>
      <c r="M175" s="26"/>
      <c r="N175" s="26"/>
      <c r="O175" s="42"/>
      <c r="P175" s="43"/>
    </row>
    <row r="176" ht="24" spans="1:16">
      <c r="A176" s="18" t="str">
        <f t="shared" si="36"/>
        <v>208</v>
      </c>
      <c r="B176" s="18">
        <v>20899</v>
      </c>
      <c r="C176" s="19" t="s">
        <v>200</v>
      </c>
      <c r="D176" s="20" t="s">
        <v>222</v>
      </c>
      <c r="E176" s="25" t="s">
        <v>225</v>
      </c>
      <c r="F176" s="22"/>
      <c r="G176" s="26">
        <f t="shared" si="44"/>
        <v>28000</v>
      </c>
      <c r="H176" s="26">
        <f t="shared" si="45"/>
        <v>28000</v>
      </c>
      <c r="I176" s="26">
        <v>28000</v>
      </c>
      <c r="J176" s="26"/>
      <c r="K176" s="26"/>
      <c r="L176" s="26"/>
      <c r="M176" s="26"/>
      <c r="N176" s="26"/>
      <c r="O176" s="42"/>
      <c r="P176" s="43"/>
    </row>
    <row r="177" ht="24" spans="1:16">
      <c r="A177" s="18" t="str">
        <f t="shared" si="36"/>
        <v>208</v>
      </c>
      <c r="B177" s="18">
        <v>20899</v>
      </c>
      <c r="C177" s="19" t="s">
        <v>200</v>
      </c>
      <c r="D177" s="20" t="s">
        <v>222</v>
      </c>
      <c r="E177" s="25" t="s">
        <v>226</v>
      </c>
      <c r="F177" s="22"/>
      <c r="G177" s="26">
        <f t="shared" si="44"/>
        <v>21600</v>
      </c>
      <c r="H177" s="26">
        <f t="shared" si="45"/>
        <v>21600</v>
      </c>
      <c r="I177" s="26">
        <v>21600</v>
      </c>
      <c r="J177" s="26"/>
      <c r="K177" s="26"/>
      <c r="L177" s="26"/>
      <c r="M177" s="26"/>
      <c r="N177" s="26"/>
      <c r="O177" s="42"/>
      <c r="P177" s="43"/>
    </row>
    <row r="178" ht="24" spans="1:16">
      <c r="A178" s="18" t="str">
        <f t="shared" si="36"/>
        <v>208</v>
      </c>
      <c r="B178" s="18">
        <v>20899</v>
      </c>
      <c r="C178" s="19" t="s">
        <v>200</v>
      </c>
      <c r="D178" s="20" t="s">
        <v>222</v>
      </c>
      <c r="E178" s="25" t="s">
        <v>227</v>
      </c>
      <c r="F178" s="22"/>
      <c r="G178" s="26">
        <f t="shared" si="44"/>
        <v>5000</v>
      </c>
      <c r="H178" s="26">
        <f t="shared" si="45"/>
        <v>5000</v>
      </c>
      <c r="I178" s="26">
        <v>5000</v>
      </c>
      <c r="J178" s="26"/>
      <c r="K178" s="26"/>
      <c r="L178" s="26"/>
      <c r="M178" s="26"/>
      <c r="N178" s="26"/>
      <c r="O178" s="42"/>
      <c r="P178" s="43"/>
    </row>
    <row r="179" ht="24" spans="1:16">
      <c r="A179" s="18" t="str">
        <f t="shared" si="36"/>
        <v>208</v>
      </c>
      <c r="B179" s="18">
        <v>20899</v>
      </c>
      <c r="C179" s="19" t="s">
        <v>200</v>
      </c>
      <c r="D179" s="20" t="s">
        <v>222</v>
      </c>
      <c r="E179" s="25" t="s">
        <v>228</v>
      </c>
      <c r="F179" s="22"/>
      <c r="G179" s="26">
        <f t="shared" si="44"/>
        <v>10000</v>
      </c>
      <c r="H179" s="26">
        <f t="shared" si="45"/>
        <v>10000</v>
      </c>
      <c r="I179" s="26">
        <v>10000</v>
      </c>
      <c r="J179" s="26"/>
      <c r="K179" s="26"/>
      <c r="L179" s="26"/>
      <c r="M179" s="26"/>
      <c r="N179" s="26"/>
      <c r="O179" s="42"/>
      <c r="P179" s="43"/>
    </row>
    <row r="180" ht="24" spans="1:16">
      <c r="A180" s="18" t="str">
        <f t="shared" si="36"/>
        <v>208</v>
      </c>
      <c r="B180" s="18">
        <v>20899</v>
      </c>
      <c r="C180" s="19" t="s">
        <v>200</v>
      </c>
      <c r="D180" s="20" t="s">
        <v>222</v>
      </c>
      <c r="E180" s="25" t="s">
        <v>229</v>
      </c>
      <c r="F180" s="22"/>
      <c r="G180" s="26">
        <f t="shared" si="44"/>
        <v>180000</v>
      </c>
      <c r="H180" s="26">
        <f t="shared" si="45"/>
        <v>180000</v>
      </c>
      <c r="I180" s="26">
        <v>180000</v>
      </c>
      <c r="J180" s="26"/>
      <c r="K180" s="26"/>
      <c r="L180" s="26"/>
      <c r="M180" s="26"/>
      <c r="N180" s="26"/>
      <c r="O180" s="42"/>
      <c r="P180" s="43"/>
    </row>
    <row r="181" spans="1:16">
      <c r="A181" s="18" t="str">
        <f t="shared" si="36"/>
        <v/>
      </c>
      <c r="B181" s="18"/>
      <c r="C181" s="19"/>
      <c r="D181" s="20" t="s">
        <v>230</v>
      </c>
      <c r="E181" s="24" t="s">
        <v>231</v>
      </c>
      <c r="F181" s="22"/>
      <c r="G181" s="23">
        <f t="shared" ref="G181:I181" si="46">G182+G184</f>
        <v>2636013.62</v>
      </c>
      <c r="H181" s="23">
        <f t="shared" si="46"/>
        <v>2088943.62</v>
      </c>
      <c r="I181" s="23">
        <f t="shared" si="46"/>
        <v>2088943.62</v>
      </c>
      <c r="J181" s="23"/>
      <c r="K181" s="23"/>
      <c r="L181" s="23"/>
      <c r="M181" s="23"/>
      <c r="N181" s="23">
        <f>N182+N184</f>
        <v>547070</v>
      </c>
      <c r="O181" s="42"/>
      <c r="P181" s="43"/>
    </row>
    <row r="182" spans="1:16">
      <c r="A182" s="18" t="str">
        <f t="shared" si="36"/>
        <v/>
      </c>
      <c r="B182" s="18"/>
      <c r="C182" s="19"/>
      <c r="D182" s="20"/>
      <c r="E182" s="50" t="s">
        <v>232</v>
      </c>
      <c r="F182" s="51"/>
      <c r="G182" s="23">
        <f t="shared" ref="G182:I182" si="47">SUM(G183)</f>
        <v>150000</v>
      </c>
      <c r="H182" s="23">
        <f t="shared" si="47"/>
        <v>150000</v>
      </c>
      <c r="I182" s="23">
        <f t="shared" si="47"/>
        <v>150000</v>
      </c>
      <c r="J182" s="23"/>
      <c r="K182" s="23"/>
      <c r="L182" s="23"/>
      <c r="M182" s="23"/>
      <c r="N182" s="23"/>
      <c r="O182" s="42"/>
      <c r="P182" s="43"/>
    </row>
    <row r="183" ht="24" spans="1:16">
      <c r="A183" s="18" t="str">
        <f t="shared" si="36"/>
        <v>210</v>
      </c>
      <c r="B183" s="18">
        <v>21007</v>
      </c>
      <c r="C183" s="19" t="s">
        <v>233</v>
      </c>
      <c r="D183" s="20" t="s">
        <v>234</v>
      </c>
      <c r="E183" s="52" t="s">
        <v>235</v>
      </c>
      <c r="F183" s="53" t="s">
        <v>33</v>
      </c>
      <c r="G183" s="26">
        <f t="shared" ref="G183:G197" si="48">H183+L183+M183+N183</f>
        <v>150000</v>
      </c>
      <c r="H183" s="26">
        <f t="shared" ref="H183:H197" si="49">I183+J183+K183</f>
        <v>150000</v>
      </c>
      <c r="I183" s="26">
        <v>150000</v>
      </c>
      <c r="J183" s="23"/>
      <c r="K183" s="23"/>
      <c r="L183" s="23"/>
      <c r="M183" s="23"/>
      <c r="N183" s="23"/>
      <c r="O183" s="42"/>
      <c r="P183" s="43"/>
    </row>
    <row r="184" spans="1:16">
      <c r="A184" s="18" t="str">
        <f t="shared" si="36"/>
        <v/>
      </c>
      <c r="B184" s="18"/>
      <c r="C184" s="19"/>
      <c r="D184" s="20"/>
      <c r="E184" s="21" t="s">
        <v>26</v>
      </c>
      <c r="F184" s="22"/>
      <c r="G184" s="23">
        <f t="shared" ref="G184:I184" si="50">SUM(G185:G197)</f>
        <v>2486013.62</v>
      </c>
      <c r="H184" s="23">
        <f t="shared" si="50"/>
        <v>1938943.62</v>
      </c>
      <c r="I184" s="23">
        <f t="shared" si="50"/>
        <v>1938943.62</v>
      </c>
      <c r="J184" s="23"/>
      <c r="K184" s="23"/>
      <c r="L184" s="23"/>
      <c r="M184" s="23"/>
      <c r="N184" s="23">
        <f>SUM(N185:N197)</f>
        <v>547070</v>
      </c>
      <c r="O184" s="42"/>
      <c r="P184" s="43"/>
    </row>
    <row r="185" ht="24" spans="1:16">
      <c r="A185" s="18" t="str">
        <f t="shared" si="36"/>
        <v>210</v>
      </c>
      <c r="B185" s="18">
        <v>21007</v>
      </c>
      <c r="C185" s="19" t="s">
        <v>233</v>
      </c>
      <c r="D185" s="20" t="s">
        <v>234</v>
      </c>
      <c r="E185" s="25" t="s">
        <v>236</v>
      </c>
      <c r="F185" s="54" t="s">
        <v>30</v>
      </c>
      <c r="G185" s="26">
        <f t="shared" si="48"/>
        <v>84000</v>
      </c>
      <c r="H185" s="26">
        <f t="shared" si="49"/>
        <v>42000</v>
      </c>
      <c r="I185" s="26">
        <v>42000</v>
      </c>
      <c r="J185" s="26"/>
      <c r="K185" s="26"/>
      <c r="L185" s="26"/>
      <c r="M185" s="26"/>
      <c r="N185" s="26">
        <v>42000</v>
      </c>
      <c r="O185" s="42"/>
      <c r="P185" s="43"/>
    </row>
    <row r="186" ht="24" spans="1:16">
      <c r="A186" s="18" t="str">
        <f t="shared" si="36"/>
        <v>210</v>
      </c>
      <c r="B186" s="18">
        <v>21007</v>
      </c>
      <c r="C186" s="19" t="s">
        <v>233</v>
      </c>
      <c r="D186" s="20" t="s">
        <v>234</v>
      </c>
      <c r="E186" s="25" t="s">
        <v>237</v>
      </c>
      <c r="F186" s="22"/>
      <c r="G186" s="26">
        <f t="shared" si="48"/>
        <v>594200</v>
      </c>
      <c r="H186" s="26">
        <f t="shared" si="49"/>
        <v>89130</v>
      </c>
      <c r="I186" s="26">
        <v>89130</v>
      </c>
      <c r="J186" s="26"/>
      <c r="K186" s="26"/>
      <c r="L186" s="26"/>
      <c r="M186" s="26"/>
      <c r="N186" s="26">
        <v>505070</v>
      </c>
      <c r="O186" s="42"/>
      <c r="P186" s="43"/>
    </row>
    <row r="187" ht="24" spans="1:16">
      <c r="A187" s="18" t="str">
        <f t="shared" si="36"/>
        <v>210</v>
      </c>
      <c r="B187" s="18">
        <v>21007</v>
      </c>
      <c r="C187" s="19" t="s">
        <v>233</v>
      </c>
      <c r="D187" s="20" t="s">
        <v>234</v>
      </c>
      <c r="E187" s="25" t="s">
        <v>238</v>
      </c>
      <c r="F187" s="22"/>
      <c r="G187" s="26">
        <f t="shared" si="48"/>
        <v>116200</v>
      </c>
      <c r="H187" s="26">
        <f t="shared" si="49"/>
        <v>116200</v>
      </c>
      <c r="I187" s="26">
        <v>116200</v>
      </c>
      <c r="J187" s="26"/>
      <c r="K187" s="26"/>
      <c r="L187" s="26"/>
      <c r="M187" s="26"/>
      <c r="N187" s="26"/>
      <c r="O187" s="42"/>
      <c r="P187" s="43"/>
    </row>
    <row r="188" ht="24" spans="1:16">
      <c r="A188" s="18" t="str">
        <f t="shared" si="36"/>
        <v>210</v>
      </c>
      <c r="B188" s="18">
        <v>21007</v>
      </c>
      <c r="C188" s="19" t="s">
        <v>233</v>
      </c>
      <c r="D188" s="20" t="s">
        <v>234</v>
      </c>
      <c r="E188" s="25" t="s">
        <v>239</v>
      </c>
      <c r="F188" s="22"/>
      <c r="G188" s="26">
        <f t="shared" si="48"/>
        <v>58800</v>
      </c>
      <c r="H188" s="26">
        <f t="shared" si="49"/>
        <v>58800</v>
      </c>
      <c r="I188" s="26">
        <v>58800</v>
      </c>
      <c r="J188" s="26"/>
      <c r="K188" s="26"/>
      <c r="L188" s="26"/>
      <c r="M188" s="26"/>
      <c r="N188" s="26"/>
      <c r="O188" s="42"/>
      <c r="P188" s="43"/>
    </row>
    <row r="189" ht="24" spans="1:16">
      <c r="A189" s="18" t="str">
        <f t="shared" si="36"/>
        <v>210</v>
      </c>
      <c r="B189" s="18">
        <v>21007</v>
      </c>
      <c r="C189" s="19" t="s">
        <v>233</v>
      </c>
      <c r="D189" s="20" t="s">
        <v>234</v>
      </c>
      <c r="E189" s="25" t="s">
        <v>240</v>
      </c>
      <c r="F189" s="22"/>
      <c r="G189" s="26">
        <f t="shared" si="48"/>
        <v>42000</v>
      </c>
      <c r="H189" s="26">
        <f t="shared" si="49"/>
        <v>42000</v>
      </c>
      <c r="I189" s="26">
        <v>42000</v>
      </c>
      <c r="J189" s="26"/>
      <c r="K189" s="26"/>
      <c r="L189" s="26"/>
      <c r="M189" s="26"/>
      <c r="N189" s="26"/>
      <c r="O189" s="42"/>
      <c r="P189" s="43"/>
    </row>
    <row r="190" ht="24" spans="1:16">
      <c r="A190" s="18" t="str">
        <f t="shared" si="36"/>
        <v>210</v>
      </c>
      <c r="B190" s="18">
        <v>21007</v>
      </c>
      <c r="C190" s="19" t="s">
        <v>233</v>
      </c>
      <c r="D190" s="20" t="s">
        <v>234</v>
      </c>
      <c r="E190" s="25" t="s">
        <v>241</v>
      </c>
      <c r="F190" s="22"/>
      <c r="G190" s="26">
        <f t="shared" si="48"/>
        <v>36024</v>
      </c>
      <c r="H190" s="26">
        <f t="shared" si="49"/>
        <v>36024</v>
      </c>
      <c r="I190" s="26">
        <v>36024</v>
      </c>
      <c r="J190" s="26"/>
      <c r="K190" s="26"/>
      <c r="L190" s="26"/>
      <c r="M190" s="26"/>
      <c r="N190" s="26"/>
      <c r="O190" s="42"/>
      <c r="P190" s="43"/>
    </row>
    <row r="191" ht="24" spans="1:16">
      <c r="A191" s="18" t="str">
        <f t="shared" si="36"/>
        <v>210</v>
      </c>
      <c r="B191" s="18">
        <v>21007</v>
      </c>
      <c r="C191" s="19" t="s">
        <v>233</v>
      </c>
      <c r="D191" s="20" t="s">
        <v>234</v>
      </c>
      <c r="E191" s="25" t="s">
        <v>242</v>
      </c>
      <c r="F191" s="22"/>
      <c r="G191" s="26">
        <f t="shared" si="48"/>
        <v>31200</v>
      </c>
      <c r="H191" s="26">
        <f t="shared" si="49"/>
        <v>31200</v>
      </c>
      <c r="I191" s="26">
        <v>31200</v>
      </c>
      <c r="J191" s="26"/>
      <c r="K191" s="26"/>
      <c r="L191" s="26"/>
      <c r="M191" s="26"/>
      <c r="N191" s="26"/>
      <c r="O191" s="42"/>
      <c r="P191" s="43"/>
    </row>
    <row r="192" ht="24" spans="1:16">
      <c r="A192" s="18" t="str">
        <f t="shared" si="36"/>
        <v>210</v>
      </c>
      <c r="B192" s="18">
        <v>21007</v>
      </c>
      <c r="C192" s="19" t="s">
        <v>233</v>
      </c>
      <c r="D192" s="20" t="s">
        <v>234</v>
      </c>
      <c r="E192" s="25" t="s">
        <v>243</v>
      </c>
      <c r="F192" s="22"/>
      <c r="G192" s="26">
        <f t="shared" si="48"/>
        <v>66000</v>
      </c>
      <c r="H192" s="26">
        <f t="shared" si="49"/>
        <v>66000</v>
      </c>
      <c r="I192" s="26">
        <v>66000</v>
      </c>
      <c r="J192" s="26"/>
      <c r="K192" s="26"/>
      <c r="L192" s="26"/>
      <c r="M192" s="26"/>
      <c r="N192" s="26"/>
      <c r="O192" s="42"/>
      <c r="P192" s="43"/>
    </row>
    <row r="193" ht="24" spans="1:16">
      <c r="A193" s="18" t="str">
        <f t="shared" si="36"/>
        <v>210</v>
      </c>
      <c r="B193" s="18">
        <v>21007</v>
      </c>
      <c r="C193" s="19" t="s">
        <v>233</v>
      </c>
      <c r="D193" s="20" t="s">
        <v>234</v>
      </c>
      <c r="E193" s="25" t="s">
        <v>244</v>
      </c>
      <c r="F193" s="22"/>
      <c r="G193" s="26">
        <f t="shared" si="48"/>
        <v>197000</v>
      </c>
      <c r="H193" s="26">
        <f t="shared" si="49"/>
        <v>197000</v>
      </c>
      <c r="I193" s="26">
        <v>197000</v>
      </c>
      <c r="J193" s="26"/>
      <c r="K193" s="26"/>
      <c r="L193" s="26"/>
      <c r="M193" s="26"/>
      <c r="N193" s="26"/>
      <c r="O193" s="42"/>
      <c r="P193" s="43"/>
    </row>
    <row r="194" ht="24" spans="1:16">
      <c r="A194" s="18" t="str">
        <f t="shared" si="36"/>
        <v>210</v>
      </c>
      <c r="B194" s="18">
        <v>21007</v>
      </c>
      <c r="C194" s="19" t="s">
        <v>233</v>
      </c>
      <c r="D194" s="20" t="s">
        <v>234</v>
      </c>
      <c r="E194" s="25" t="s">
        <v>245</v>
      </c>
      <c r="F194" s="22"/>
      <c r="G194" s="26">
        <f t="shared" si="48"/>
        <v>846040</v>
      </c>
      <c r="H194" s="26">
        <f t="shared" si="49"/>
        <v>846040</v>
      </c>
      <c r="I194" s="26">
        <v>846040</v>
      </c>
      <c r="J194" s="26"/>
      <c r="K194" s="26"/>
      <c r="L194" s="26"/>
      <c r="M194" s="26"/>
      <c r="N194" s="26"/>
      <c r="O194" s="42"/>
      <c r="P194" s="43"/>
    </row>
    <row r="195" ht="24" spans="1:16">
      <c r="A195" s="18" t="str">
        <f t="shared" si="36"/>
        <v>210</v>
      </c>
      <c r="B195" s="18">
        <v>21007</v>
      </c>
      <c r="C195" s="19" t="s">
        <v>233</v>
      </c>
      <c r="D195" s="20" t="s">
        <v>234</v>
      </c>
      <c r="E195" s="25" t="s">
        <v>246</v>
      </c>
      <c r="F195" s="22"/>
      <c r="G195" s="26">
        <f t="shared" si="48"/>
        <v>38071.8</v>
      </c>
      <c r="H195" s="26">
        <f t="shared" si="49"/>
        <v>38071.8</v>
      </c>
      <c r="I195" s="26">
        <v>38071.8</v>
      </c>
      <c r="J195" s="26"/>
      <c r="K195" s="26"/>
      <c r="L195" s="26"/>
      <c r="M195" s="26"/>
      <c r="N195" s="26"/>
      <c r="O195" s="42"/>
      <c r="P195" s="43"/>
    </row>
    <row r="196" ht="24" spans="1:16">
      <c r="A196" s="18" t="str">
        <f t="shared" si="36"/>
        <v>210</v>
      </c>
      <c r="B196" s="18">
        <v>21007</v>
      </c>
      <c r="C196" s="19" t="s">
        <v>233</v>
      </c>
      <c r="D196" s="20" t="s">
        <v>234</v>
      </c>
      <c r="E196" s="25" t="s">
        <v>247</v>
      </c>
      <c r="F196" s="22"/>
      <c r="G196" s="26">
        <f t="shared" si="48"/>
        <v>226477.82</v>
      </c>
      <c r="H196" s="26">
        <f t="shared" si="49"/>
        <v>226477.82</v>
      </c>
      <c r="I196" s="26">
        <v>226477.82</v>
      </c>
      <c r="J196" s="26"/>
      <c r="K196" s="26"/>
      <c r="L196" s="26"/>
      <c r="M196" s="26"/>
      <c r="N196" s="26"/>
      <c r="O196" s="42"/>
      <c r="P196" s="43"/>
    </row>
    <row r="197" ht="24" spans="1:16">
      <c r="A197" s="18" t="str">
        <f t="shared" si="36"/>
        <v>210</v>
      </c>
      <c r="B197" s="18">
        <v>21007</v>
      </c>
      <c r="C197" s="19" t="s">
        <v>233</v>
      </c>
      <c r="D197" s="20" t="s">
        <v>234</v>
      </c>
      <c r="E197" s="25" t="s">
        <v>248</v>
      </c>
      <c r="F197" s="22"/>
      <c r="G197" s="26">
        <f t="shared" si="48"/>
        <v>150000</v>
      </c>
      <c r="H197" s="26">
        <f t="shared" si="49"/>
        <v>150000</v>
      </c>
      <c r="I197" s="26">
        <v>150000</v>
      </c>
      <c r="J197" s="26"/>
      <c r="K197" s="26"/>
      <c r="L197" s="26"/>
      <c r="M197" s="26"/>
      <c r="N197" s="26"/>
      <c r="O197" s="42"/>
      <c r="P197" s="43"/>
    </row>
    <row r="198" ht="24" spans="1:16">
      <c r="A198" s="18" t="str">
        <f t="shared" si="36"/>
        <v/>
      </c>
      <c r="B198" s="55"/>
      <c r="C198" s="55"/>
      <c r="D198" s="25" t="s">
        <v>249</v>
      </c>
      <c r="E198" s="56" t="s">
        <v>250</v>
      </c>
      <c r="F198" s="55"/>
      <c r="G198" s="35">
        <f t="shared" ref="G198:I198" si="51">SUM(G199)</f>
        <v>2675000</v>
      </c>
      <c r="H198" s="35">
        <f t="shared" si="51"/>
        <v>2675000</v>
      </c>
      <c r="I198" s="35">
        <f t="shared" si="51"/>
        <v>2675000</v>
      </c>
      <c r="J198" s="55"/>
      <c r="K198" s="55"/>
      <c r="L198" s="55"/>
      <c r="M198" s="55"/>
      <c r="N198" s="55"/>
      <c r="O198" s="55"/>
      <c r="P198" s="55"/>
    </row>
    <row r="199" spans="1:16">
      <c r="A199" s="18" t="str">
        <f t="shared" si="36"/>
        <v/>
      </c>
      <c r="B199" s="55"/>
      <c r="C199" s="55"/>
      <c r="D199" s="20"/>
      <c r="E199" s="21" t="s">
        <v>26</v>
      </c>
      <c r="F199" s="55"/>
      <c r="G199" s="35">
        <f t="shared" ref="G199:I199" si="52">SUM(G200:G204)</f>
        <v>2675000</v>
      </c>
      <c r="H199" s="35">
        <f t="shared" si="52"/>
        <v>2675000</v>
      </c>
      <c r="I199" s="35">
        <f t="shared" si="52"/>
        <v>2675000</v>
      </c>
      <c r="J199" s="55"/>
      <c r="K199" s="55"/>
      <c r="L199" s="55"/>
      <c r="M199" s="55"/>
      <c r="N199" s="55"/>
      <c r="O199" s="55"/>
      <c r="P199" s="55"/>
    </row>
    <row r="200" ht="24" spans="1:16">
      <c r="A200" s="18" t="str">
        <f t="shared" si="36"/>
        <v>210</v>
      </c>
      <c r="B200" s="55">
        <v>21013</v>
      </c>
      <c r="C200" s="55" t="s">
        <v>251</v>
      </c>
      <c r="D200" s="25" t="s">
        <v>249</v>
      </c>
      <c r="E200" s="55" t="s">
        <v>252</v>
      </c>
      <c r="F200" s="55"/>
      <c r="G200" s="42">
        <f t="shared" ref="G200:G204" si="53">H200+L200+M200+N200</f>
        <v>320000</v>
      </c>
      <c r="H200" s="42">
        <f t="shared" ref="H200:H204" si="54">I200+J200+K200</f>
        <v>320000</v>
      </c>
      <c r="I200" s="42">
        <v>320000</v>
      </c>
      <c r="J200" s="55"/>
      <c r="K200" s="55"/>
      <c r="L200" s="55"/>
      <c r="M200" s="55"/>
      <c r="N200" s="55"/>
      <c r="O200" s="55"/>
      <c r="P200" s="55"/>
    </row>
    <row r="201" ht="24" spans="1:16">
      <c r="A201" s="18" t="str">
        <f t="shared" si="36"/>
        <v>210</v>
      </c>
      <c r="B201" s="55">
        <v>21013</v>
      </c>
      <c r="C201" s="55" t="s">
        <v>251</v>
      </c>
      <c r="D201" s="25" t="s">
        <v>249</v>
      </c>
      <c r="E201" s="55" t="s">
        <v>253</v>
      </c>
      <c r="F201" s="55"/>
      <c r="G201" s="42">
        <f t="shared" si="53"/>
        <v>120000</v>
      </c>
      <c r="H201" s="42">
        <f t="shared" si="54"/>
        <v>120000</v>
      </c>
      <c r="I201" s="42">
        <v>120000</v>
      </c>
      <c r="J201" s="55"/>
      <c r="K201" s="55"/>
      <c r="L201" s="55"/>
      <c r="M201" s="55"/>
      <c r="N201" s="55"/>
      <c r="O201" s="55"/>
      <c r="P201" s="55"/>
    </row>
    <row r="202" ht="24" spans="1:16">
      <c r="A202" s="18" t="str">
        <f t="shared" ref="A202:A204" si="55">LEFT(B202,3)</f>
        <v>210</v>
      </c>
      <c r="B202" s="55">
        <v>21013</v>
      </c>
      <c r="C202" s="55" t="s">
        <v>251</v>
      </c>
      <c r="D202" s="25" t="s">
        <v>249</v>
      </c>
      <c r="E202" s="55" t="s">
        <v>254</v>
      </c>
      <c r="F202" s="55"/>
      <c r="G202" s="42">
        <f t="shared" si="53"/>
        <v>420000</v>
      </c>
      <c r="H202" s="42">
        <f t="shared" si="54"/>
        <v>420000</v>
      </c>
      <c r="I202" s="42">
        <v>420000</v>
      </c>
      <c r="J202" s="55"/>
      <c r="K202" s="55"/>
      <c r="L202" s="55"/>
      <c r="M202" s="55"/>
      <c r="N202" s="55"/>
      <c r="O202" s="55"/>
      <c r="P202" s="55"/>
    </row>
    <row r="203" ht="24" spans="1:16">
      <c r="A203" s="18" t="str">
        <f t="shared" si="55"/>
        <v>210</v>
      </c>
      <c r="B203" s="55">
        <v>21013</v>
      </c>
      <c r="C203" s="55" t="s">
        <v>251</v>
      </c>
      <c r="D203" s="25" t="s">
        <v>249</v>
      </c>
      <c r="E203" s="55" t="s">
        <v>255</v>
      </c>
      <c r="F203" s="55"/>
      <c r="G203" s="42">
        <f t="shared" si="53"/>
        <v>1800000</v>
      </c>
      <c r="H203" s="42">
        <f t="shared" si="54"/>
        <v>1800000</v>
      </c>
      <c r="I203" s="42">
        <v>1800000</v>
      </c>
      <c r="J203" s="55"/>
      <c r="K203" s="55"/>
      <c r="L203" s="55"/>
      <c r="M203" s="55"/>
      <c r="N203" s="55"/>
      <c r="O203" s="55"/>
      <c r="P203" s="55"/>
    </row>
    <row r="204" ht="24" spans="1:16">
      <c r="A204" s="19" t="str">
        <f t="shared" si="55"/>
        <v>210</v>
      </c>
      <c r="B204" s="55">
        <v>21013</v>
      </c>
      <c r="C204" s="55" t="s">
        <v>251</v>
      </c>
      <c r="D204" s="25" t="s">
        <v>249</v>
      </c>
      <c r="E204" s="55" t="s">
        <v>256</v>
      </c>
      <c r="F204" s="55"/>
      <c r="G204" s="42">
        <f t="shared" si="53"/>
        <v>15000</v>
      </c>
      <c r="H204" s="42">
        <f t="shared" si="54"/>
        <v>15000</v>
      </c>
      <c r="I204" s="42">
        <v>15000</v>
      </c>
      <c r="J204" s="55"/>
      <c r="K204" s="55"/>
      <c r="L204" s="55"/>
      <c r="M204" s="55"/>
      <c r="N204" s="55"/>
      <c r="O204" s="55"/>
      <c r="P204" s="55"/>
    </row>
    <row r="205" spans="1:16">
      <c r="A205" s="57"/>
      <c r="B205" s="57"/>
      <c r="C205" s="57"/>
      <c r="D205" s="57"/>
      <c r="E205" s="58" t="s">
        <v>257</v>
      </c>
      <c r="F205" s="57"/>
      <c r="G205" s="57">
        <f t="shared" ref="G205:I205" si="56">G206</f>
        <v>0</v>
      </c>
      <c r="H205" s="57">
        <f t="shared" si="56"/>
        <v>0</v>
      </c>
      <c r="I205" s="57">
        <f t="shared" si="56"/>
        <v>0</v>
      </c>
      <c r="J205" s="57"/>
      <c r="K205" s="57"/>
      <c r="L205" s="57"/>
      <c r="M205" s="57"/>
      <c r="N205" s="57"/>
      <c r="O205" s="57"/>
      <c r="P205" s="57"/>
    </row>
    <row r="206" spans="1:16">
      <c r="A206" s="57">
        <v>210</v>
      </c>
      <c r="B206" s="57">
        <v>21012</v>
      </c>
      <c r="C206" s="57"/>
      <c r="D206" s="57"/>
      <c r="E206" s="59" t="s">
        <v>258</v>
      </c>
      <c r="F206" s="57"/>
      <c r="G206" s="42">
        <f>H206+L206+M206+N206</f>
        <v>0</v>
      </c>
      <c r="H206" s="42">
        <f>I206+J206+K206</f>
        <v>0</v>
      </c>
      <c r="I206" s="57"/>
      <c r="J206" s="57"/>
      <c r="K206" s="57"/>
      <c r="L206" s="57"/>
      <c r="M206" s="57"/>
      <c r="N206" s="57"/>
      <c r="O206" s="57"/>
      <c r="P206" s="57"/>
    </row>
  </sheetData>
  <mergeCells count="18">
    <mergeCell ref="A1:P1"/>
    <mergeCell ref="H3:K3"/>
    <mergeCell ref="A4:A5"/>
    <mergeCell ref="B4:B5"/>
    <mergeCell ref="C3:C5"/>
    <mergeCell ref="D3:D5"/>
    <mergeCell ref="E3:E5"/>
    <mergeCell ref="F3:F5"/>
    <mergeCell ref="G3:G5"/>
    <mergeCell ref="H4:H5"/>
    <mergeCell ref="I4:I5"/>
    <mergeCell ref="J4:J5"/>
    <mergeCell ref="K4:K5"/>
    <mergeCell ref="L3:L5"/>
    <mergeCell ref="M3:M5"/>
    <mergeCell ref="N3:N5"/>
    <mergeCell ref="O3:O5"/>
    <mergeCell ref="P3:P5"/>
  </mergeCells>
  <pageMargins left="0.7" right="0.7" top="0.75" bottom="0.75" header="0.3" footer="0.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2022-08-30T07:47:00Z</dcterms:created>
  <dcterms:modified xsi:type="dcterms:W3CDTF">2025-09-25T08:15:50Z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9EB813BCA1044169A98D6BE17E925832</vt:lpwstr>
  </property>
  <property fmtid="{D5CDD505-2E9C-101B-9397-08002B2CF9AE}" pid="3" name="KSOProductBuildVer">
    <vt:lpwstr>2052-12.1.0.21915</vt:lpwstr>
  </property>
</Properties>
</file>